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ZTI - ZDRAVOTNĚ TECHNICKÉ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'ZTI - ZDRAVOTNĚ TECHNICKÉ...'!$C$129:$K$248</definedName>
    <definedName name="_xlnm.Print_Area" localSheetId="1">'ZTI - ZDRAVOTNĚ TECHNICKÉ...'!$C$4:$J$76,'ZTI - ZDRAVOTNĚ TECHNICKÉ...'!$C$82:$J$111,'ZTI - ZDRAVOTNĚ TECHNICKÉ...'!$C$117:$J$248</definedName>
    <definedName name="_xlnm.Print_Titles" localSheetId="1">'ZTI - ZDRAVOTNĚ TECHNICKÉ...'!$129:$129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0"/>
  <c r="BH240"/>
  <c r="BG240"/>
  <c r="BF240"/>
  <c r="T240"/>
  <c r="R240"/>
  <c r="P240"/>
  <c r="BI239"/>
  <c r="BH239"/>
  <c r="BG239"/>
  <c r="BF239"/>
  <c r="T239"/>
  <c r="R239"/>
  <c r="P239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2"/>
  <c r="BH232"/>
  <c r="BG232"/>
  <c r="BF232"/>
  <c r="T232"/>
  <c r="T231"/>
  <c r="R232"/>
  <c r="R231"/>
  <c r="P232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7"/>
  <c r="BH147"/>
  <c r="BG147"/>
  <c r="BF147"/>
  <c r="T147"/>
  <c r="R147"/>
  <c r="P147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F124"/>
  <c r="E122"/>
  <c r="F89"/>
  <c r="E87"/>
  <c r="J24"/>
  <c r="E24"/>
  <c r="J127"/>
  <c r="J23"/>
  <c r="J21"/>
  <c r="E21"/>
  <c r="J126"/>
  <c r="J20"/>
  <c r="J18"/>
  <c r="E18"/>
  <c r="F127"/>
  <c r="J17"/>
  <c r="J15"/>
  <c r="E15"/>
  <c r="F91"/>
  <c r="J14"/>
  <c r="J12"/>
  <c r="J124"/>
  <c r="E7"/>
  <c r="E120"/>
  <c i="1" r="L90"/>
  <c r="AM90"/>
  <c r="AM89"/>
  <c r="L89"/>
  <c r="AM87"/>
  <c r="L87"/>
  <c r="L85"/>
  <c r="L84"/>
  <c i="2" r="J243"/>
  <c r="J230"/>
  <c r="BK224"/>
  <c r="BK221"/>
  <c r="BK210"/>
  <c r="BK203"/>
  <c r="BK194"/>
  <c r="J190"/>
  <c r="J180"/>
  <c r="BK176"/>
  <c r="BK172"/>
  <c r="J169"/>
  <c r="J165"/>
  <c r="J147"/>
  <c r="BK140"/>
  <c r="BK240"/>
  <c r="BK234"/>
  <c r="J227"/>
  <c r="J218"/>
  <c r="BK214"/>
  <c r="J211"/>
  <c r="J203"/>
  <c r="J199"/>
  <c r="BK196"/>
  <c r="BK156"/>
  <c r="J151"/>
  <c r="BK138"/>
  <c r="J133"/>
  <c r="J247"/>
  <c r="BK244"/>
  <c r="BK239"/>
  <c r="J228"/>
  <c r="J221"/>
  <c r="BK217"/>
  <c r="J213"/>
  <c r="BK206"/>
  <c r="BK200"/>
  <c r="BK193"/>
  <c r="BK187"/>
  <c r="J183"/>
  <c r="BK179"/>
  <c r="J134"/>
  <c r="J187"/>
  <c r="J170"/>
  <c r="BK166"/>
  <c r="J163"/>
  <c r="J159"/>
  <c r="J154"/>
  <c r="J149"/>
  <c r="J141"/>
  <c r="J244"/>
  <c r="J234"/>
  <c r="BK227"/>
  <c r="J222"/>
  <c r="BK212"/>
  <c r="J206"/>
  <c r="J201"/>
  <c r="BK192"/>
  <c r="J182"/>
  <c r="J179"/>
  <c r="BK177"/>
  <c r="J175"/>
  <c r="BK170"/>
  <c r="J166"/>
  <c r="BK163"/>
  <c r="J161"/>
  <c r="BK204"/>
  <c r="J194"/>
  <c r="BK157"/>
  <c r="BK152"/>
  <c r="BK143"/>
  <c r="J135"/>
  <c r="BK248"/>
  <c r="BK245"/>
  <c r="J240"/>
  <c r="J232"/>
  <c r="J226"/>
  <c r="BK222"/>
  <c r="BK215"/>
  <c r="J210"/>
  <c r="BK202"/>
  <c r="J196"/>
  <c r="J189"/>
  <c r="BK185"/>
  <c r="BK180"/>
  <c r="J142"/>
  <c r="BK190"/>
  <c r="BK184"/>
  <c r="BK168"/>
  <c r="BK164"/>
  <c r="BK160"/>
  <c r="J156"/>
  <c r="J150"/>
  <c r="J144"/>
  <c r="J140"/>
  <c r="BK246"/>
  <c r="BK232"/>
  <c r="BK226"/>
  <c r="J219"/>
  <c r="J208"/>
  <c r="BK205"/>
  <c r="BK199"/>
  <c r="BK191"/>
  <c r="BK181"/>
  <c r="J177"/>
  <c r="BK174"/>
  <c r="J172"/>
  <c r="J168"/>
  <c r="J164"/>
  <c r="BK162"/>
  <c r="J160"/>
  <c r="BK155"/>
  <c r="BK151"/>
  <c r="BK141"/>
  <c r="BK133"/>
  <c r="J245"/>
  <c r="J239"/>
  <c r="J229"/>
  <c r="BK223"/>
  <c r="BK216"/>
  <c r="J212"/>
  <c r="J205"/>
  <c r="J202"/>
  <c r="BK198"/>
  <c r="J195"/>
  <c r="J155"/>
  <c r="BK149"/>
  <c r="BK137"/>
  <c i="1" r="AS94"/>
  <c i="2" r="J246"/>
  <c r="J242"/>
  <c r="J235"/>
  <c r="BK229"/>
  <c r="J224"/>
  <c r="J216"/>
  <c r="BK211"/>
  <c r="J204"/>
  <c r="J198"/>
  <c r="BK195"/>
  <c r="BK189"/>
  <c r="BK186"/>
  <c r="J181"/>
  <c r="BK175"/>
  <c r="J137"/>
  <c r="BK188"/>
  <c r="J184"/>
  <c r="BK167"/>
  <c r="J162"/>
  <c r="J157"/>
  <c r="J152"/>
  <c r="J143"/>
  <c r="BK135"/>
  <c r="BK236"/>
  <c r="BK228"/>
  <c r="J223"/>
  <c r="BK218"/>
  <c r="J207"/>
  <c r="J193"/>
  <c r="BK182"/>
  <c r="J178"/>
  <c r="J176"/>
  <c r="J174"/>
  <c r="J167"/>
  <c r="BK159"/>
  <c r="J158"/>
  <c r="BK154"/>
  <c r="BK150"/>
  <c r="BK247"/>
  <c r="BK242"/>
  <c r="BK235"/>
  <c r="BK225"/>
  <c r="J217"/>
  <c r="J215"/>
  <c r="BK213"/>
  <c r="BK207"/>
  <c r="J200"/>
  <c r="J197"/>
  <c r="J191"/>
  <c r="J186"/>
  <c r="J153"/>
  <c r="BK144"/>
  <c r="BK134"/>
  <c r="J248"/>
  <c r="BK243"/>
  <c r="J236"/>
  <c r="BK230"/>
  <c r="J225"/>
  <c r="BK219"/>
  <c r="J214"/>
  <c r="BK208"/>
  <c r="BK201"/>
  <c r="BK197"/>
  <c r="J192"/>
  <c r="J188"/>
  <c r="BK183"/>
  <c r="BK178"/>
  <c r="J138"/>
  <c r="J185"/>
  <c r="BK169"/>
  <c r="BK165"/>
  <c r="BK161"/>
  <c r="BK158"/>
  <c r="BK153"/>
  <c r="BK147"/>
  <c r="BK142"/>
  <c l="1" r="P132"/>
  <c r="BK136"/>
  <c r="J136"/>
  <c r="J99"/>
  <c r="BK139"/>
  <c r="J139"/>
  <c r="J100"/>
  <c r="R139"/>
  <c r="P146"/>
  <c r="R146"/>
  <c r="P171"/>
  <c r="BK209"/>
  <c r="J209"/>
  <c r="J104"/>
  <c r="R209"/>
  <c r="T220"/>
  <c r="R233"/>
  <c r="R238"/>
  <c r="T132"/>
  <c r="P136"/>
  <c r="T136"/>
  <c r="T139"/>
  <c r="BK171"/>
  <c r="J171"/>
  <c r="J103"/>
  <c r="R171"/>
  <c r="P209"/>
  <c r="T209"/>
  <c r="P220"/>
  <c r="BK233"/>
  <c r="J233"/>
  <c r="J107"/>
  <c r="T233"/>
  <c r="BK238"/>
  <c r="T238"/>
  <c r="P241"/>
  <c r="R241"/>
  <c r="BK132"/>
  <c r="J132"/>
  <c r="J98"/>
  <c r="R132"/>
  <c r="R131"/>
  <c r="R136"/>
  <c r="P139"/>
  <c r="BK146"/>
  <c r="J146"/>
  <c r="J102"/>
  <c r="T146"/>
  <c r="T171"/>
  <c r="BK220"/>
  <c r="J220"/>
  <c r="J105"/>
  <c r="R220"/>
  <c r="P233"/>
  <c r="P238"/>
  <c r="P237"/>
  <c r="BK241"/>
  <c r="J241"/>
  <c r="J110"/>
  <c r="T241"/>
  <c r="BK231"/>
  <c r="J231"/>
  <c r="J106"/>
  <c r="J91"/>
  <c r="F92"/>
  <c r="BE133"/>
  <c r="BE137"/>
  <c r="BE144"/>
  <c r="BE151"/>
  <c r="BE152"/>
  <c r="BE153"/>
  <c r="BE155"/>
  <c r="BE156"/>
  <c r="BE157"/>
  <c r="BE158"/>
  <c r="BE159"/>
  <c r="BE160"/>
  <c r="BE163"/>
  <c r="BE164"/>
  <c r="BE166"/>
  <c r="BE168"/>
  <c r="BE175"/>
  <c r="BE183"/>
  <c r="BE184"/>
  <c r="BE185"/>
  <c r="BE186"/>
  <c r="BE187"/>
  <c r="BE188"/>
  <c r="BE192"/>
  <c r="J89"/>
  <c r="F126"/>
  <c r="BE138"/>
  <c r="BE140"/>
  <c r="BE143"/>
  <c r="BE174"/>
  <c r="BE178"/>
  <c r="BE182"/>
  <c r="BE194"/>
  <c r="BE200"/>
  <c r="BE201"/>
  <c r="BE204"/>
  <c r="BE205"/>
  <c r="BE210"/>
  <c r="BE213"/>
  <c r="BE216"/>
  <c r="BE218"/>
  <c r="BE219"/>
  <c r="BE221"/>
  <c r="BE223"/>
  <c r="BE225"/>
  <c r="BE226"/>
  <c r="BE227"/>
  <c r="BE228"/>
  <c r="BE229"/>
  <c r="BE230"/>
  <c r="BE234"/>
  <c r="BE235"/>
  <c r="BE240"/>
  <c r="BE242"/>
  <c r="BE243"/>
  <c r="BE247"/>
  <c r="BE248"/>
  <c r="E85"/>
  <c r="BE134"/>
  <c r="BE141"/>
  <c r="BE142"/>
  <c r="BE150"/>
  <c r="BE154"/>
  <c r="BE189"/>
  <c r="BE190"/>
  <c r="BE191"/>
  <c r="BE193"/>
  <c r="BE195"/>
  <c r="BE198"/>
  <c r="BE199"/>
  <c r="BE203"/>
  <c r="BE206"/>
  <c r="BE207"/>
  <c r="BE212"/>
  <c r="BE217"/>
  <c r="BE222"/>
  <c r="BE224"/>
  <c r="BE232"/>
  <c r="BE236"/>
  <c r="BE239"/>
  <c r="BE245"/>
  <c r="J92"/>
  <c r="BE135"/>
  <c r="BE147"/>
  <c r="BE149"/>
  <c r="BE161"/>
  <c r="BE162"/>
  <c r="BE165"/>
  <c r="BE167"/>
  <c r="BE169"/>
  <c r="BE170"/>
  <c r="BE172"/>
  <c r="BE176"/>
  <c r="BE177"/>
  <c r="BE179"/>
  <c r="BE180"/>
  <c r="BE181"/>
  <c r="BE196"/>
  <c r="BE197"/>
  <c r="BE202"/>
  <c r="BE208"/>
  <c r="BE211"/>
  <c r="BE214"/>
  <c r="BE215"/>
  <c r="BE244"/>
  <c r="BE246"/>
  <c r="F34"/>
  <c i="1" r="BA95"/>
  <c r="BA94"/>
  <c r="W30"/>
  <c i="2" r="J34"/>
  <c i="1" r="AW95"/>
  <c i="2" r="F37"/>
  <c i="1" r="BD95"/>
  <c r="BD94"/>
  <c r="W33"/>
  <c i="2" r="F36"/>
  <c i="1" r="BC95"/>
  <c r="BC94"/>
  <c r="W32"/>
  <c i="2" r="F35"/>
  <c i="1" r="BB95"/>
  <c r="BB94"/>
  <c r="W31"/>
  <c i="2" l="1" r="T237"/>
  <c r="R237"/>
  <c r="BK237"/>
  <c r="J237"/>
  <c r="J108"/>
  <c r="T131"/>
  <c r="R145"/>
  <c r="R130"/>
  <c r="T145"/>
  <c r="P145"/>
  <c r="P131"/>
  <c r="BK131"/>
  <c r="BK130"/>
  <c r="J130"/>
  <c r="J96"/>
  <c r="BK145"/>
  <c r="J145"/>
  <c r="J101"/>
  <c r="J238"/>
  <c r="J109"/>
  <c i="1" r="AW94"/>
  <c r="AK30"/>
  <c r="AX94"/>
  <c r="AY94"/>
  <c i="2" r="F33"/>
  <c i="1" r="AZ95"/>
  <c r="AZ94"/>
  <c r="AV94"/>
  <c r="AK29"/>
  <c i="2" r="J33"/>
  <c i="1" r="AV95"/>
  <c r="AT95"/>
  <c i="2" l="1" r="T130"/>
  <c r="P130"/>
  <c i="1" r="AU95"/>
  <c i="2" r="J131"/>
  <c r="J97"/>
  <c i="1" r="AU94"/>
  <c i="2" r="J30"/>
  <c i="1" r="AG95"/>
  <c r="AG94"/>
  <c r="AK26"/>
  <c r="AK35"/>
  <c r="W29"/>
  <c r="AT94"/>
  <c i="2" l="1" r="J39"/>
  <c i="1" r="AN94"/>
  <c r="AN9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<sst xmlns="http://schemas.openxmlformats.org/spreadsheetml/2006/main">
  <si>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</si>
  <si>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</si>
  <si>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</si>
  <si>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</si>
  <si>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</si>
  <si>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{7196a194-47de-4d9b-8542-7d8c75b16015}</t>
  </si>
  <si>
    <t>0,01</t>
  </si>
  <si>
    <t>21</t>
  </si>
  <si>
    <t>12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</si>
  <si>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</si>
  <si>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</si>
  <si>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</si>
  <si>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</si>
  <si>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</si>
  <si>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OA_JS_PCE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</si>
  <si>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</si>
  <si>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</si>
  <si>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OA A JAZYKOVÁ ŠKOLA S PRÁVEM SJZ PARDUBICE, Hlavní objekt školy a tělocvična, Štefánikova 325, k.ú. Pardubice</t>
  </si>
  <si>
    <t>KSO:</t>
  </si>
  <si>
    <t>CC-CZ:</t>
  </si>
  <si>
    <t>Místo:</t>
  </si>
  <si>
    <t xml:space="preserve"> </t>
  </si>
  <si>
    <t>Datum:</t>
  </si>
  <si>
    <t>1. 2. 2024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</si>
  <si>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</si>
  <si>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</si>
  <si>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</si>
  <si>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</si>
  <si>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</si>
  <si>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</si>
  <si>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</si>
  <si>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</si>
  <si>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</si>
  <si>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</si>
  <si>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</si>
  <si>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</si>
  <si>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</si>
  <si>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</si>
  <si>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</si>
  <si>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</si>
  <si>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</si>
  <si>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</si>
  <si>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</si>
  <si>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</si>
  <si>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</si>
  <si>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</si>
  <si>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</si>
  <si>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</si>
  <si>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</si>
  <si>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</si>
  <si>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</si>
  <si>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</si>
  <si>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</si>
  <si>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</si>
  <si>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</si>
  <si>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</si>
  <si>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</si>
  <si>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</si>
  <si>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</si>
  <si>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</si>
  <si>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</si>
  <si>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</si>
  <si>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</si>
  <si>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</si>
  <si>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</si>
  <si>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</si>
  <si>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</si>
  <si>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</si>
  <si>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</si>
  <si>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</si>
  <si>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</si>
  <si>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</si>
  <si>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</si>
  <si>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</si>
  <si>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</si>
  <si>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</si>
  <si>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</si>
  <si>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</si>
  <si>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ZTI</t>
  </si>
  <si>
    <t>ZDRAVOTNĚ TECHNICKÉ INSTALACE</t>
  </si>
  <si>
    <t>STA</t>
  </si>
  <si>
    <t>1</t>
  </si>
  <si>
    <t>{fe0c8291-e538-4c35-aa3d-c0b567513887}</t>
  </si>
  <si>
    <t>2</t>
  </si>
  <si>
    <t>KRYCÍ LIST SOUPISU PRACÍ</t>
  </si>
  <si>
    <t>Objekt:</t>
  </si>
  <si>
    <t>ZTI - ZDRAVOTNĚ TECHNICKÉ INSTALACE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</si>
  <si>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</si>
  <si>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</si>
  <si>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</si>
  <si>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</si>
  <si>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</si>
  <si>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</si>
  <si>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</si>
  <si>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</si>
  <si>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</si>
  <si>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</si>
  <si>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</si>
  <si>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</si>
  <si>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</si>
  <si>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</si>
  <si>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</si>
  <si>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</si>
  <si>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</si>
  <si>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VRN2 - Příprava staveniště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</si>
  <si>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</si>
  <si>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</si>
  <si>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</si>
  <si>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</si>
  <si>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</si>
  <si>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</si>
  <si>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</si>
  <si>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</si>
  <si>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</si>
  <si>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</si>
  <si>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</si>
  <si>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</si>
  <si>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</si>
  <si>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</si>
  <si>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</si>
  <si>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</si>
  <si>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</si>
  <si>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</si>
  <si>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</si>
  <si>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90</t>
  </si>
  <si>
    <t>K</t>
  </si>
  <si>
    <t>612135002</t>
  </si>
  <si>
    <t>Vyrovnání nerovností podkladu vnitřních omítaných ploch maltou, tloušťky do 10 mm cementovou stěn</t>
  </si>
  <si>
    <t>m2</t>
  </si>
  <si>
    <t>4</t>
  </si>
  <si>
    <t>-816366600</t>
  </si>
  <si>
    <t>89</t>
  </si>
  <si>
    <t>612135101</t>
  </si>
  <si>
    <t>Hrubá výplň rýh maltou jakékoli šířky rýhy ve stěnách</t>
  </si>
  <si>
    <t>-1913517661</t>
  </si>
  <si>
    <t>98</t>
  </si>
  <si>
    <t>612325122</t>
  </si>
  <si>
    <t>Vápenocementová omítka rýh štuková ve stěnách, šířky rýhy přes 150 do 300 mm</t>
  </si>
  <si>
    <t>1217084123</t>
  </si>
  <si>
    <t>9</t>
  </si>
  <si>
    <t>Ostatní konstrukce a práce, bourání</t>
  </si>
  <si>
    <t>79</t>
  </si>
  <si>
    <t>971033241</t>
  </si>
  <si>
    <t>Vybourání otvorů ve zdivu základovém nebo nadzákladovém z cihel, tvárnic, příčkovek z cihel pálených na maltu vápennou nebo vápenocementovou plochy do 0,0225 m2, tl. do 300 mm</t>
  </si>
  <si>
    <t>kus</t>
  </si>
  <si>
    <t>1519052775</t>
  </si>
  <si>
    <t>97</t>
  </si>
  <si>
    <t>974031137</t>
  </si>
  <si>
    <t>Vysekání rýh ve zdivu cihelném na maltu vápennou nebo vápenocementovou do hl. 50 mm a šířky do 300 mm</t>
  </si>
  <si>
    <t>m</t>
  </si>
  <si>
    <t>415484253</t>
  </si>
  <si>
    <t>997</t>
  </si>
  <si>
    <t>Přesun sutě</t>
  </si>
  <si>
    <t>99</t>
  </si>
  <si>
    <t>997002511</t>
  </si>
  <si>
    <t>Vodorovné přemístění suti a vybouraných hmot bez naložení, se složením a hrubým urovnáním na vzdálenost do 1 km</t>
  </si>
  <si>
    <t>t</t>
  </si>
  <si>
    <t>1950889791</t>
  </si>
  <si>
    <t>100</t>
  </si>
  <si>
    <t>997002519</t>
  </si>
  <si>
    <t>Vodorovné přemístění suti a vybouraných hmot bez naložení, se složením a hrubým urovnáním Příplatek k ceně za každý další započatý 1 km přes 1 km</t>
  </si>
  <si>
    <t>1204689040</t>
  </si>
  <si>
    <t>101</t>
  </si>
  <si>
    <t>997002611</t>
  </si>
  <si>
    <t>Nakládání suti a vybouraných hmot na dopravní prostředek pro vodorovné přemístění</t>
  </si>
  <si>
    <t>23077002</t>
  </si>
  <si>
    <t>102</t>
  </si>
  <si>
    <t>997221131</t>
  </si>
  <si>
    <t>Vodorovná doprava vybouraných hmot nošením s naložením a se složením na vzdálenost do 50 m</t>
  </si>
  <si>
    <t>-344792865</t>
  </si>
  <si>
    <t>103</t>
  </si>
  <si>
    <t>997221615</t>
  </si>
  <si>
    <t>Poplatek za uložení stavebního odpadu na skládce (skládkovné) z prostého betonu zatříděného do Katalogu odpadů pod kódem 17 01 01</t>
  </si>
  <si>
    <t>-1861419040</t>
  </si>
  <si>
    <t>PSV</t>
  </si>
  <si>
    <t>Práce a dodávky PSV</t>
  </si>
  <si>
    <t>721</t>
  </si>
  <si>
    <t>Zdravotechnika - vnitřní kanalizace</t>
  </si>
  <si>
    <t>24</t>
  </si>
  <si>
    <t>M</t>
  </si>
  <si>
    <t>45810001R</t>
  </si>
  <si>
    <t>kotevní prvky pro potrubí kanalizace pod stropem, po stěně</t>
  </si>
  <si>
    <t>32</t>
  </si>
  <si>
    <t>16</t>
  </si>
  <si>
    <t>432343795</t>
  </si>
  <si>
    <t>P</t>
  </si>
  <si>
    <t>Poznámka k položce:_x000d_
- cena za dodávku a montáž úchytného, závěsného a kotevního materiálu</t>
  </si>
  <si>
    <t>8</t>
  </si>
  <si>
    <t>721140802</t>
  </si>
  <si>
    <t>Demontáž potrubí z litinových trub odpadních nebo dešťových do DN 100</t>
  </si>
  <si>
    <t>-2098857610</t>
  </si>
  <si>
    <t>721140907</t>
  </si>
  <si>
    <t>Opravy odpadního potrubí litinového vsazení odbočky do potrubí DN 150</t>
  </si>
  <si>
    <t>-1078292528</t>
  </si>
  <si>
    <t>18</t>
  </si>
  <si>
    <t>721140917</t>
  </si>
  <si>
    <t>Opravy odpadního potrubí litinového propojení dosavadního potrubí DN 150</t>
  </si>
  <si>
    <t>-1051049420</t>
  </si>
  <si>
    <t>17</t>
  </si>
  <si>
    <t>721140927</t>
  </si>
  <si>
    <t>Opravy odpadního potrubí litinového krácení trub DN 150</t>
  </si>
  <si>
    <t>-469245524</t>
  </si>
  <si>
    <t>19</t>
  </si>
  <si>
    <t>721170974</t>
  </si>
  <si>
    <t>Opravy odpadního potrubí plastového krácení trub DN 110</t>
  </si>
  <si>
    <t>1479355321</t>
  </si>
  <si>
    <t>10</t>
  </si>
  <si>
    <t>721171803</t>
  </si>
  <si>
    <t>Demontáž potrubí z novodurových trub odpadních nebo připojovacích do D 75</t>
  </si>
  <si>
    <t>-132534225</t>
  </si>
  <si>
    <t>20</t>
  </si>
  <si>
    <t>721171905</t>
  </si>
  <si>
    <t>Opravy odpadního potrubí plastového vsazení odbočky do potrubí DN 110</t>
  </si>
  <si>
    <t>-426775867</t>
  </si>
  <si>
    <t>721171915</t>
  </si>
  <si>
    <t>Opravy odpadního potrubí plastového propojení dosavadního potrubí DN 110</t>
  </si>
  <si>
    <t>-538943139</t>
  </si>
  <si>
    <t>721174004</t>
  </si>
  <si>
    <t>Potrubí z trub polypropylenových svodné (ležaté) DN 75</t>
  </si>
  <si>
    <t>-890227263</t>
  </si>
  <si>
    <t>721174005</t>
  </si>
  <si>
    <t>Potrubí z trub polypropylenových svodné (ležaté) DN 110</t>
  </si>
  <si>
    <t>-1165253639</t>
  </si>
  <si>
    <t>3</t>
  </si>
  <si>
    <t>721174023.R</t>
  </si>
  <si>
    <t>Potrubí z trub polypropylenových odpadní (svislé) DN 50</t>
  </si>
  <si>
    <t>494879200</t>
  </si>
  <si>
    <t>721174024</t>
  </si>
  <si>
    <t>Potrubí z trub polypropylenových odpadní (svislé) DN 75</t>
  </si>
  <si>
    <t>-1604618377</t>
  </si>
  <si>
    <t>5</t>
  </si>
  <si>
    <t>721174025</t>
  </si>
  <si>
    <t>Potrubí z trub polypropylenových odpadní (svislé) DN 110</t>
  </si>
  <si>
    <t>-278518743</t>
  </si>
  <si>
    <t>721174043</t>
  </si>
  <si>
    <t>Potrubí z trub polypropylenových připojovací DN 50</t>
  </si>
  <si>
    <t>1831328285</t>
  </si>
  <si>
    <t>7</t>
  </si>
  <si>
    <t>721174045</t>
  </si>
  <si>
    <t>Potrubí z trub polypropylenových připojovací DN 110</t>
  </si>
  <si>
    <t>1184808660</t>
  </si>
  <si>
    <t>14</t>
  </si>
  <si>
    <t>28615602</t>
  </si>
  <si>
    <t>čistící tvarovka odpadní pro vysoké teploty HTRE DN 75</t>
  </si>
  <si>
    <t>1807555501</t>
  </si>
  <si>
    <t>15</t>
  </si>
  <si>
    <t>28615603</t>
  </si>
  <si>
    <t>čistící tvarovka odpadní pro vysoké teploty HTRE DN 110</t>
  </si>
  <si>
    <t>2048924317</t>
  </si>
  <si>
    <t>11</t>
  </si>
  <si>
    <t>721194104</t>
  </si>
  <si>
    <t>Vyměření přípojek na potrubí vyvedení a upevnění odpadních výpustek DN 40</t>
  </si>
  <si>
    <t>-1416372118</t>
  </si>
  <si>
    <t>721194105</t>
  </si>
  <si>
    <t>Vyměření přípojek na potrubí vyvedení a upevnění odpadních výpustek DN 50</t>
  </si>
  <si>
    <t>1083921572</t>
  </si>
  <si>
    <t>13</t>
  </si>
  <si>
    <t>721194109</t>
  </si>
  <si>
    <t>Vyměření přípojek na potrubí vyvedení a upevnění odpadních výpustek DN 110</t>
  </si>
  <si>
    <t>-442566048</t>
  </si>
  <si>
    <t>22</t>
  </si>
  <si>
    <t>721290111</t>
  </si>
  <si>
    <t>Zkouška těsnosti kanalizace v objektech vodou do DN 125</t>
  </si>
  <si>
    <t>1107368310</t>
  </si>
  <si>
    <t>23</t>
  </si>
  <si>
    <t>998721202</t>
  </si>
  <si>
    <t>Přesun hmot pro vnitřní kanalizaci stanovený procentní sazbou (%) z ceny vodorovná dopravní vzdálenost do 50 m základní v objektech výšky přes 6 do 12 m</t>
  </si>
  <si>
    <t>%</t>
  </si>
  <si>
    <t>-1368828398</t>
  </si>
  <si>
    <t>722</t>
  </si>
  <si>
    <t>Zdravotechnika - vnitřní vodovod</t>
  </si>
  <si>
    <t>28</t>
  </si>
  <si>
    <t>45820001R</t>
  </si>
  <si>
    <t>kotevní prvky pro potrubí vodovodu pod stropem, po stěně</t>
  </si>
  <si>
    <t>-1737199221</t>
  </si>
  <si>
    <t>Poznámka k položce:_x000d_
- cena za dodávku kompletního úchytného, závěsného a kotevního materiálu</t>
  </si>
  <si>
    <t>104</t>
  </si>
  <si>
    <t>722190831</t>
  </si>
  <si>
    <t>Demontáž potrubí z olověných trubek tlakových do Ø 30</t>
  </si>
  <si>
    <t>295011973</t>
  </si>
  <si>
    <t>105</t>
  </si>
  <si>
    <t>722190833</t>
  </si>
  <si>
    <t>Demontáž potrubí z olověných trubek tlakových přes 30 do Ø 53</t>
  </si>
  <si>
    <t>-1794900167</t>
  </si>
  <si>
    <t>29</t>
  </si>
  <si>
    <t>722130913</t>
  </si>
  <si>
    <t>Opravy vodovodního potrubí z ocelových trubek pozinkovaných závitových přeřezání ocelové trubky do DN 25</t>
  </si>
  <si>
    <t>-181921469</t>
  </si>
  <si>
    <t>30</t>
  </si>
  <si>
    <t>722131931</t>
  </si>
  <si>
    <t>Opravy vodovodního potrubí z ocelových trubek pozinkovaných závitových propojení dosavadního potrubí DN 15</t>
  </si>
  <si>
    <t>1160222982</t>
  </si>
  <si>
    <t>31</t>
  </si>
  <si>
    <t>722131932</t>
  </si>
  <si>
    <t>Opravy vodovodního potrubí z ocelových trubek pozinkovaných závitových propojení dosavadního potrubí DN 20</t>
  </si>
  <si>
    <t>-1610549868</t>
  </si>
  <si>
    <t>722131933</t>
  </si>
  <si>
    <t>Opravy vodovodního potrubí z ocelových trubek pozinkovaných závitových propojení dosavadního potrubí DN 25</t>
  </si>
  <si>
    <t>-422389232</t>
  </si>
  <si>
    <t>33</t>
  </si>
  <si>
    <t>722175002</t>
  </si>
  <si>
    <t>Potrubí z plastových trubek z polypropylenu PP-RCT svařovaných polyfúzně D 20 x 2,8</t>
  </si>
  <si>
    <t>1124327230</t>
  </si>
  <si>
    <t>34</t>
  </si>
  <si>
    <t>722175003</t>
  </si>
  <si>
    <t>Potrubí z plastových trubek z polypropylenu PP-RCT svařovaných polyfúzně D 25 x 3,5</t>
  </si>
  <si>
    <t>-662079426</t>
  </si>
  <si>
    <t>35</t>
  </si>
  <si>
    <t>722175004</t>
  </si>
  <si>
    <t>Potrubí z plastových trubek z polypropylenu PP-RCT svařovaných polyfúzně D 32 x 4,4</t>
  </si>
  <si>
    <t>-766390155</t>
  </si>
  <si>
    <t>36</t>
  </si>
  <si>
    <t>722175006</t>
  </si>
  <si>
    <t>Potrubí z plastových trubek z polypropylenu PP-RCT svařovaných polyfúzně D 50 x 6,9</t>
  </si>
  <si>
    <t>769783276</t>
  </si>
  <si>
    <t>37</t>
  </si>
  <si>
    <t>722181221</t>
  </si>
  <si>
    <t>Ochrana potrubí termoizolačními trubicemi z pěnového polyetylenu PE přilepenými v příčných a podélných spojích, tloušťky izolace přes 6 do 9 mm, vnitřního průměru izolace DN do 22 mm</t>
  </si>
  <si>
    <t>-1641602868</t>
  </si>
  <si>
    <t>38</t>
  </si>
  <si>
    <t>722181222</t>
  </si>
  <si>
    <t>Ochrana potrubí termoizolačními trubicemi z pěnového polyetylenu PE přilepenými v příčných a podélných spojích, tloušťky izolace přes 6 do 9 mm, vnitřního průměru izolace DN přes 22 do 45 mm</t>
  </si>
  <si>
    <t>12762232</t>
  </si>
  <si>
    <t>39</t>
  </si>
  <si>
    <t>722181223</t>
  </si>
  <si>
    <t>Ochrana potrubí termoizolačními trubicemi z pěnového polyetylenu PE přilepenými v příčných a podélných spojích, tloušťky izolace přes 6 do 9 mm, vnitřního průměru izolace DN přes 45 do 63 mm</t>
  </si>
  <si>
    <t>-152644472</t>
  </si>
  <si>
    <t>40</t>
  </si>
  <si>
    <t>722181231</t>
  </si>
  <si>
    <t>Ochrana potrubí termoizolačními trubicemi z pěnového polyetylenu PE přilepenými v příčných a podélných spojích, tloušťky izolace přes 9 do 13 mm, vnitřního průměru izolace DN do 22 mm</t>
  </si>
  <si>
    <t>-1688114236</t>
  </si>
  <si>
    <t>41</t>
  </si>
  <si>
    <t>722181232</t>
  </si>
  <si>
    <t>Ochrana potrubí termoizolačními trubicemi z pěnového polyetylenu PE přilepenými v příčných a podélných spojích, tloušťky izolace přes 9 do 13 mm, vnitřního průměru izolace DN přes 22 do 45 mm</t>
  </si>
  <si>
    <t>957491684</t>
  </si>
  <si>
    <t>42</t>
  </si>
  <si>
    <t>722181233</t>
  </si>
  <si>
    <t>Ochrana potrubí termoizolačními trubicemi z pěnového polyetylenu PE přilepenými v příčných a podélných spojích, tloušťky izolace přes 9 do 13 mm, vnitřního průměru izolace DN přes 45 do 63 mm</t>
  </si>
  <si>
    <t>-1821280345</t>
  </si>
  <si>
    <t>43</t>
  </si>
  <si>
    <t>722190401</t>
  </si>
  <si>
    <t>Zřízení přípojek na potrubí vyvedení a upevnění výpustek do DN 25</t>
  </si>
  <si>
    <t>1763220083</t>
  </si>
  <si>
    <t>44</t>
  </si>
  <si>
    <t>722220152</t>
  </si>
  <si>
    <t>Armatury s jedním závitem plastové (PPR) PN 20 (SDR 6) DN 20 x G 1/2"</t>
  </si>
  <si>
    <t>163157739</t>
  </si>
  <si>
    <t>45</t>
  </si>
  <si>
    <t>722220231</t>
  </si>
  <si>
    <t>Armatury s jedním závitem přechodové tvarovky PPR, PN 20 (SDR 6) s kovovým závitem vnitřním přechodky dGK D 20 x G 1/2"</t>
  </si>
  <si>
    <t>-582291051</t>
  </si>
  <si>
    <t>47</t>
  </si>
  <si>
    <t>722220232</t>
  </si>
  <si>
    <t>Armatury s jedním závitem přechodové tvarovky PPR, PN 20 (SDR 6) s kovovým závitem vnitřním přechodky dGK D 25 x G 3/4"</t>
  </si>
  <si>
    <t>-156925798</t>
  </si>
  <si>
    <t>48</t>
  </si>
  <si>
    <t>722220233</t>
  </si>
  <si>
    <t>Armatury s jedním závitem přechodové tvarovky PPR, PN 20 (SDR 6) s kovovým závitem vnitřním přechodky dGK D 32 x G 1"</t>
  </si>
  <si>
    <t>-638400547</t>
  </si>
  <si>
    <t>49</t>
  </si>
  <si>
    <t>722220234</t>
  </si>
  <si>
    <t>Armatury s jedním závitem přechodové tvarovky PPR, PN 20 (SDR 6) s kovovým závitem vnitřním přechodky dGK D 40 x G 5/4"</t>
  </si>
  <si>
    <t>-78981793</t>
  </si>
  <si>
    <t>50</t>
  </si>
  <si>
    <t>734261233</t>
  </si>
  <si>
    <t>Šroubení topenářské PN 16 do 120°C přímé G 1/2</t>
  </si>
  <si>
    <t>5322749</t>
  </si>
  <si>
    <t>51</t>
  </si>
  <si>
    <t>734261234</t>
  </si>
  <si>
    <t>Šroubení topenářské PN 16 do 120°C přímé G 3/4</t>
  </si>
  <si>
    <t>1804624256</t>
  </si>
  <si>
    <t>52</t>
  </si>
  <si>
    <t>734261235</t>
  </si>
  <si>
    <t>Šroubení topenářské PN 16 do 120°C přímé G 1</t>
  </si>
  <si>
    <t>758199607</t>
  </si>
  <si>
    <t>53</t>
  </si>
  <si>
    <t>734261237</t>
  </si>
  <si>
    <t>Šroubení topenářské PN 16 do 120°C přímé G 6/4</t>
  </si>
  <si>
    <t>-560884915</t>
  </si>
  <si>
    <t>54</t>
  </si>
  <si>
    <t>722224115</t>
  </si>
  <si>
    <t>Armatury s jedním závitem kohouty plnicí a vypouštěcí PN 10 G 1/2"</t>
  </si>
  <si>
    <t>-384747686</t>
  </si>
  <si>
    <t>55</t>
  </si>
  <si>
    <t>722230101</t>
  </si>
  <si>
    <t>Armatury se dvěma závity ventily přímé G 1/2"</t>
  </si>
  <si>
    <t>1888778479</t>
  </si>
  <si>
    <t>56</t>
  </si>
  <si>
    <t>722230102</t>
  </si>
  <si>
    <t>Armatury se dvěma závity ventily přímé G 3/4"</t>
  </si>
  <si>
    <t>-1012571338</t>
  </si>
  <si>
    <t>57</t>
  </si>
  <si>
    <t>722230103</t>
  </si>
  <si>
    <t>Armatury se dvěma závity ventily přímé G 1"</t>
  </si>
  <si>
    <t>480578946</t>
  </si>
  <si>
    <t>58</t>
  </si>
  <si>
    <t>722230105</t>
  </si>
  <si>
    <t>Armatury se dvěma závity ventily přímé G 6/4"</t>
  </si>
  <si>
    <t>-378760843</t>
  </si>
  <si>
    <t>59</t>
  </si>
  <si>
    <t>Vyvažovací ventil 01</t>
  </si>
  <si>
    <t>Multifunkční termostatický cirkulační ventil 1/2"</t>
  </si>
  <si>
    <t>679415246</t>
  </si>
  <si>
    <t>60</t>
  </si>
  <si>
    <t>Vyvažovací ventil 02</t>
  </si>
  <si>
    <t>Multifunkční termostatický cirkulační ventil 3/4"</t>
  </si>
  <si>
    <t>-26520267</t>
  </si>
  <si>
    <t>61</t>
  </si>
  <si>
    <t>722290234</t>
  </si>
  <si>
    <t>Zkoušky, proplach a desinfekce vodovodního potrubí proplach a desinfekce vodovodního potrubí do DN 80</t>
  </si>
  <si>
    <t>148602557</t>
  </si>
  <si>
    <t>62</t>
  </si>
  <si>
    <t>998722202</t>
  </si>
  <si>
    <t>Přesun hmot pro vnitřní vodovod stanovený procentní sazbou (%) z ceny vodorovná dopravní vzdálenost do 50 m základní v objektech výšky přes 6 do 12 m</t>
  </si>
  <si>
    <t>-565106783</t>
  </si>
  <si>
    <t>725</t>
  </si>
  <si>
    <t>Zdravotechnika - zařizovací předměty</t>
  </si>
  <si>
    <t>68</t>
  </si>
  <si>
    <t>725210911</t>
  </si>
  <si>
    <t>Opravy umyvadel odmontování umyvadla bez konzol a jeho zpětná montáž na původní konzoly bez výtokových armatur</t>
  </si>
  <si>
    <t>46877824</t>
  </si>
  <si>
    <t>75</t>
  </si>
  <si>
    <t>725800913</t>
  </si>
  <si>
    <t>Opravy zařizovacích armatur zpětná montáž ventilu stojánkového G 1/2</t>
  </si>
  <si>
    <t>69357662</t>
  </si>
  <si>
    <t>77</t>
  </si>
  <si>
    <t>725800931</t>
  </si>
  <si>
    <t>Opravy zařizovacích armatur zpětná montáž baterie vanové nebo sprchové G 1/2 , G 3/4</t>
  </si>
  <si>
    <t>-1226897445</t>
  </si>
  <si>
    <t>70</t>
  </si>
  <si>
    <t>725800992</t>
  </si>
  <si>
    <t>Opravy zařizovacích armatur zpětná montáž zápachové uzávěrky jednoduché</t>
  </si>
  <si>
    <t>-501156486</t>
  </si>
  <si>
    <t>74</t>
  </si>
  <si>
    <t>725810812</t>
  </si>
  <si>
    <t>Demontáž výtokových ventilů stojánkových</t>
  </si>
  <si>
    <t>-224413450</t>
  </si>
  <si>
    <t>64</t>
  </si>
  <si>
    <t>725813111</t>
  </si>
  <si>
    <t>Ventily rohové bez připojovací trubičky nebo flexi hadičky G 1/2"</t>
  </si>
  <si>
    <t>soubor</t>
  </si>
  <si>
    <t>2138370421</t>
  </si>
  <si>
    <t>78</t>
  </si>
  <si>
    <t>55190005</t>
  </si>
  <si>
    <t>flexi hadice ohebná k baterii D 8x12mm F 1/2"xM10 500mm</t>
  </si>
  <si>
    <t>1348176665</t>
  </si>
  <si>
    <t>76</t>
  </si>
  <si>
    <t>725820801</t>
  </si>
  <si>
    <t>Demontáž baterií nástěnných do G 3/4</t>
  </si>
  <si>
    <t>518492397</t>
  </si>
  <si>
    <t>72</t>
  </si>
  <si>
    <t>725860811</t>
  </si>
  <si>
    <t>Demontáž zápachových uzávěrek pro zařizovací předměty jednoduchých</t>
  </si>
  <si>
    <t>565560982</t>
  </si>
  <si>
    <t>73</t>
  </si>
  <si>
    <t>998725202</t>
  </si>
  <si>
    <t>Přesun hmot pro zařizovací předměty stanovený procentní sazbou (%) z ceny vodorovná dopravní vzdálenost do 50 m základní v objektech výšky přes 6 do 12 m</t>
  </si>
  <si>
    <t>-1440840255</t>
  </si>
  <si>
    <t>781</t>
  </si>
  <si>
    <t>Dokončovací práce - obklady</t>
  </si>
  <si>
    <t>81</t>
  </si>
  <si>
    <t>781111011</t>
  </si>
  <si>
    <t>Příprava podkladu před provedením obkladu oprášení (ometení) stěny</t>
  </si>
  <si>
    <t>1502711090</t>
  </si>
  <si>
    <t>96</t>
  </si>
  <si>
    <t>781151031</t>
  </si>
  <si>
    <t>Příprava podkladu před provedením obkladu celoplošné vyrovnání podkladu stěrkou, tloušťky 3 mm</t>
  </si>
  <si>
    <t>-906502312</t>
  </si>
  <si>
    <t>80</t>
  </si>
  <si>
    <t>781471810</t>
  </si>
  <si>
    <t>Demontáž obkladů z dlaždic keramických kladených do malty</t>
  </si>
  <si>
    <t>-876470210</t>
  </si>
  <si>
    <t>82</t>
  </si>
  <si>
    <t>781472416</t>
  </si>
  <si>
    <t>Montáž keramických obkladů stěn lepených cementovým standardním lepidlem hladkých přes 9 do 12 ks/m2</t>
  </si>
  <si>
    <t>-1644205203</t>
  </si>
  <si>
    <t>83</t>
  </si>
  <si>
    <t>59761701</t>
  </si>
  <si>
    <t>obklad keramický nemrazuvzdorný povrch hladký/lesklý tl do 10mm přes 9 do 12ks/m2</t>
  </si>
  <si>
    <t>791264182</t>
  </si>
  <si>
    <t>84</t>
  </si>
  <si>
    <t>781492211</t>
  </si>
  <si>
    <t>Obklad - dokončující práce montáž profilu lepeného flexibilním cementovým lepidlem rohového</t>
  </si>
  <si>
    <t>349824391</t>
  </si>
  <si>
    <t>85</t>
  </si>
  <si>
    <t>28342001</t>
  </si>
  <si>
    <t>lišta ukončovací z PVC 8mm</t>
  </si>
  <si>
    <t>-2120798736</t>
  </si>
  <si>
    <t>86</t>
  </si>
  <si>
    <t>781495211</t>
  </si>
  <si>
    <t>Čištění vnitřních ploch po provedení obkladu stěn chemickými prostředky</t>
  </si>
  <si>
    <t>800131545</t>
  </si>
  <si>
    <t>87</t>
  </si>
  <si>
    <t>781769196</t>
  </si>
  <si>
    <t>Montáž obkladů vnějších stěn z dlaždic z taveného čediče Příplatek k cenám za dvousložkový spárovací tmel</t>
  </si>
  <si>
    <t>-1893090699</t>
  </si>
  <si>
    <t>88</t>
  </si>
  <si>
    <t>998781202</t>
  </si>
  <si>
    <t>Přesun hmot pro obklady keramické stanovený procentní sazbou (%) z ceny vodorovná dopravní vzdálenost do 50 m základní v objektech výšky přes 6 do 12 m</t>
  </si>
  <si>
    <t>212280408</t>
  </si>
  <si>
    <t>783</t>
  </si>
  <si>
    <t>Dokončovací práce - nátěry</t>
  </si>
  <si>
    <t>92</t>
  </si>
  <si>
    <t>783823137</t>
  </si>
  <si>
    <t>Penetrační nátěr omítek hladkých omítek hladkých, zrnitých tenkovrstvých nebo štukových stupně členitosti 1 a 2 vápenný</t>
  </si>
  <si>
    <t>-1664276093</t>
  </si>
  <si>
    <t>784</t>
  </si>
  <si>
    <t>Dokončovací práce - malby a tapety</t>
  </si>
  <si>
    <t>106</t>
  </si>
  <si>
    <t>784111003</t>
  </si>
  <si>
    <t>Oprášení (ometení) podkladu v místnostech výšky přes 3,80 do 5,00 m</t>
  </si>
  <si>
    <t>1833967397</t>
  </si>
  <si>
    <t>107</t>
  </si>
  <si>
    <t>784111013</t>
  </si>
  <si>
    <t>Obroušení podkladu omítky v místnostech výšky přes 3,80 do 5,00 m</t>
  </si>
  <si>
    <t>-852706361</t>
  </si>
  <si>
    <t>108</t>
  </si>
  <si>
    <t>784211133</t>
  </si>
  <si>
    <t>Malby z malířských směsí oděruvzdorných za mokra dvojnásobné, bílé za mokra oděruvzdorné minimálně v místnostech výšky přes 3,80 do 5,00 m</t>
  </si>
  <si>
    <t>1344013549</t>
  </si>
  <si>
    <t>VRN</t>
  </si>
  <si>
    <t>Vedlejší rozpočtové náklady</t>
  </si>
  <si>
    <t>VRN2</t>
  </si>
  <si>
    <t>Příprava staveniště</t>
  </si>
  <si>
    <t>109</t>
  </si>
  <si>
    <t>020001000</t>
  </si>
  <si>
    <t>…</t>
  </si>
  <si>
    <t>1024</t>
  </si>
  <si>
    <t>-1757741048</t>
  </si>
  <si>
    <t>117</t>
  </si>
  <si>
    <t>023103000</t>
  </si>
  <si>
    <t>Neočekávané vyklizení objektů</t>
  </si>
  <si>
    <t>145098624</t>
  </si>
  <si>
    <t>VRN3</t>
  </si>
  <si>
    <t>Zařízení staveniště</t>
  </si>
  <si>
    <t>110</t>
  </si>
  <si>
    <t>031002000</t>
  </si>
  <si>
    <t>Související práce pro zařízení staveniště</t>
  </si>
  <si>
    <t>204843823</t>
  </si>
  <si>
    <t>112</t>
  </si>
  <si>
    <t>032002000</t>
  </si>
  <si>
    <t>Vybavení staveniště</t>
  </si>
  <si>
    <t>274975619</t>
  </si>
  <si>
    <t>114</t>
  </si>
  <si>
    <t>032103000</t>
  </si>
  <si>
    <t>Náklady na stavební buňky</t>
  </si>
  <si>
    <t>759378947</t>
  </si>
  <si>
    <t>115</t>
  </si>
  <si>
    <t>032503000</t>
  </si>
  <si>
    <t>Skládky na staveništi</t>
  </si>
  <si>
    <t>-660292283</t>
  </si>
  <si>
    <t>113</t>
  </si>
  <si>
    <t>033002000</t>
  </si>
  <si>
    <t>Připojení staveniště na inženýrské sítě</t>
  </si>
  <si>
    <t>1749344002</t>
  </si>
  <si>
    <t>111</t>
  </si>
  <si>
    <t>034002000</t>
  </si>
  <si>
    <t>Zabezpečení staveniště</t>
  </si>
  <si>
    <t>993939182</t>
  </si>
  <si>
    <t>116</t>
  </si>
  <si>
    <t>039002000</t>
  </si>
  <si>
    <t>Zrušení zařízení staveniště</t>
  </si>
  <si>
    <t>387766218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</si>
</sst>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4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0.12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0.12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OA_JS_PCE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OA A JAZYKOVÁ ŠKOLA S PRÁVEM SJZ PARDUBICE, Hlavní objekt školy a tělocvična, Štefánikova 325, k.ú. Pardubice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 "","",AN8)</f>
        <v>1. 2. 2024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72</v>
      </c>
      <c r="BT94" s="114" t="s">
        <v>73</v>
      </c>
      <c r="BU94" s="115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="7" customFormat="1" ht="16.5" customHeight="1">
      <c r="A95" s="116" t="s">
        <v>77</v>
      </c>
      <c r="B95" s="117"/>
      <c r="C95" s="118"/>
      <c r="D95" s="119" t="s">
        <v>78</v>
      </c>
      <c r="E95" s="119"/>
      <c r="F95" s="119"/>
      <c r="G95" s="119"/>
      <c r="H95" s="119"/>
      <c r="I95" s="120"/>
      <c r="J95" s="119" t="s">
        <v>79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'ZTI - ZDRAVOTNĚ TECHNICKÉ...'!J30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80</v>
      </c>
      <c r="AR95" s="123"/>
      <c r="AS95" s="124">
        <v>0</v>
      </c>
      <c r="AT95" s="125">
        <f>ROUND(SUM(AV95:AW95),2)</f>
        <v>0</v>
      </c>
      <c r="AU95" s="126">
        <f>'ZTI - ZDRAVOTNĚ TECHNICKÉ...'!P130</f>
        <v>0</v>
      </c>
      <c r="AV95" s="125">
        <f>'ZTI - ZDRAVOTNĚ TECHNICKÉ...'!J33</f>
        <v>0</v>
      </c>
      <c r="AW95" s="125">
        <f>'ZTI - ZDRAVOTNĚ TECHNICKÉ...'!J34</f>
        <v>0</v>
      </c>
      <c r="AX95" s="125">
        <f>'ZTI - ZDRAVOTNĚ TECHNICKÉ...'!J35</f>
        <v>0</v>
      </c>
      <c r="AY95" s="125">
        <f>'ZTI - ZDRAVOTNĚ TECHNICKÉ...'!J36</f>
        <v>0</v>
      </c>
      <c r="AZ95" s="125">
        <f>'ZTI - ZDRAVOTNĚ TECHNICKÉ...'!F33</f>
        <v>0</v>
      </c>
      <c r="BA95" s="125">
        <f>'ZTI - ZDRAVOTNĚ TECHNICKÉ...'!F34</f>
        <v>0</v>
      </c>
      <c r="BB95" s="125">
        <f>'ZTI - ZDRAVOTNĚ TECHNICKÉ...'!F35</f>
        <v>0</v>
      </c>
      <c r="BC95" s="125">
        <f>'ZTI - ZDRAVOTNĚ TECHNICKÉ...'!F36</f>
        <v>0</v>
      </c>
      <c r="BD95" s="127">
        <f>'ZTI - ZDRAVOTNĚ TECHNICKÉ...'!F37</f>
        <v>0</v>
      </c>
      <c r="BE95" s="7"/>
      <c r="BT95" s="128" t="s">
        <v>81</v>
      </c>
      <c r="BV95" s="128" t="s">
        <v>75</v>
      </c>
      <c r="BW95" s="128" t="s">
        <v>82</v>
      </c>
      <c r="BX95" s="128" t="s">
        <v>5</v>
      </c>
      <c r="CL95" s="128" t="s">
        <v>1</v>
      </c>
      <c r="CM95" s="128" t="s">
        <v>83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8kFDIvHYlWSRsbgzivCxaxiuShK1t28b/BBq2Gl2t4MmKYVt6XnC3X3DuB9SOZ/ymg5KTg8HQ8Ijo3VnFG0GOA==" hashValue="lNtsJlpFOEgisiTIP/mGJsQu0R5T1M9uU4jwv76wqf2B/zYSgvLh2qpKi7F85qUe9YP9RlyN5U0do0Rf/RGsqA==" algorithmName="SHA-512" password="CC35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ZTI - ZDRAVOTNĚ TECHNICK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7"/>
      <c r="AT3" s="14" t="s">
        <v>83</v>
      </c>
    </row>
    <row r="4" s="1" customFormat="1" ht="24.96" customHeight="1">
      <c r="B4" s="17"/>
      <c r="D4" s="131" t="s">
        <v>84</v>
      </c>
      <c r="L4" s="17"/>
      <c r="M4" s="132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3" t="s">
        <v>16</v>
      </c>
      <c r="L6" s="17"/>
    </row>
    <row r="7" s="1" customFormat="1" ht="26.25" customHeight="1">
      <c r="B7" s="17"/>
      <c r="E7" s="134" t="str">
        <f>'Rekapitulace stavby'!K6</f>
        <v>OA A JAZYKOVÁ ŠKOLA S PRÁVEM SJZ PARDUBICE, Hlavní objekt školy a tělocvična, Štefánikova 325, k.ú. Pardubice</v>
      </c>
      <c r="F7" s="133"/>
      <c r="G7" s="133"/>
      <c r="H7" s="133"/>
      <c r="L7" s="17"/>
    </row>
    <row r="8" s="2" customFormat="1" ht="12" customHeight="1">
      <c r="A8" s="35"/>
      <c r="B8" s="41"/>
      <c r="C8" s="35"/>
      <c r="D8" s="133" t="s">
        <v>85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35" t="s">
        <v>86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3" t="s">
        <v>18</v>
      </c>
      <c r="E11" s="35"/>
      <c r="F11" s="136" t="s">
        <v>1</v>
      </c>
      <c r="G11" s="35"/>
      <c r="H11" s="35"/>
      <c r="I11" s="133" t="s">
        <v>19</v>
      </c>
      <c r="J11" s="136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3" t="s">
        <v>20</v>
      </c>
      <c r="E12" s="35"/>
      <c r="F12" s="136" t="s">
        <v>21</v>
      </c>
      <c r="G12" s="35"/>
      <c r="H12" s="35"/>
      <c r="I12" s="133" t="s">
        <v>22</v>
      </c>
      <c r="J12" s="137" t="str">
        <f>'Rekapitulace stavby'!AN8</f>
        <v>1. 2. 2024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3" t="s">
        <v>24</v>
      </c>
      <c r="E14" s="35"/>
      <c r="F14" s="35"/>
      <c r="G14" s="35"/>
      <c r="H14" s="35"/>
      <c r="I14" s="133" t="s">
        <v>25</v>
      </c>
      <c r="J14" s="136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36" t="str">
        <f>IF('Rekapitulace stavby'!E11="","",'Rekapitulace stavby'!E11)</f>
        <v xml:space="preserve"> </v>
      </c>
      <c r="F15" s="35"/>
      <c r="G15" s="35"/>
      <c r="H15" s="35"/>
      <c r="I15" s="133" t="s">
        <v>26</v>
      </c>
      <c r="J15" s="136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3" t="s">
        <v>27</v>
      </c>
      <c r="E17" s="35"/>
      <c r="F17" s="35"/>
      <c r="G17" s="35"/>
      <c r="H17" s="35"/>
      <c r="I17" s="133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6"/>
      <c r="G18" s="136"/>
      <c r="H18" s="136"/>
      <c r="I18" s="133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3" t="s">
        <v>29</v>
      </c>
      <c r="E20" s="35"/>
      <c r="F20" s="35"/>
      <c r="G20" s="35"/>
      <c r="H20" s="35"/>
      <c r="I20" s="133" t="s">
        <v>25</v>
      </c>
      <c r="J20" s="136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36" t="str">
        <f>IF('Rekapitulace stavby'!E17="","",'Rekapitulace stavby'!E17)</f>
        <v xml:space="preserve"> </v>
      </c>
      <c r="F21" s="35"/>
      <c r="G21" s="35"/>
      <c r="H21" s="35"/>
      <c r="I21" s="133" t="s">
        <v>26</v>
      </c>
      <c r="J21" s="136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3" t="s">
        <v>31</v>
      </c>
      <c r="E23" s="35"/>
      <c r="F23" s="35"/>
      <c r="G23" s="35"/>
      <c r="H23" s="35"/>
      <c r="I23" s="133" t="s">
        <v>25</v>
      </c>
      <c r="J23" s="136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36" t="str">
        <f>IF('Rekapitulace stavby'!E20="","",'Rekapitulace stavby'!E20)</f>
        <v xml:space="preserve"> </v>
      </c>
      <c r="F24" s="35"/>
      <c r="G24" s="35"/>
      <c r="H24" s="35"/>
      <c r="I24" s="133" t="s">
        <v>26</v>
      </c>
      <c r="J24" s="136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3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38"/>
      <c r="B27" s="139"/>
      <c r="C27" s="138"/>
      <c r="D27" s="138"/>
      <c r="E27" s="140" t="s">
        <v>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2"/>
      <c r="E29" s="142"/>
      <c r="F29" s="142"/>
      <c r="G29" s="142"/>
      <c r="H29" s="142"/>
      <c r="I29" s="142"/>
      <c r="J29" s="142"/>
      <c r="K29" s="142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3" t="s">
        <v>33</v>
      </c>
      <c r="E30" s="35"/>
      <c r="F30" s="35"/>
      <c r="G30" s="35"/>
      <c r="H30" s="35"/>
      <c r="I30" s="35"/>
      <c r="J30" s="144">
        <f>ROUND(J130,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2"/>
      <c r="E31" s="142"/>
      <c r="F31" s="142"/>
      <c r="G31" s="142"/>
      <c r="H31" s="142"/>
      <c r="I31" s="142"/>
      <c r="J31" s="142"/>
      <c r="K31" s="142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45" t="s">
        <v>35</v>
      </c>
      <c r="G32" s="35"/>
      <c r="H32" s="35"/>
      <c r="I32" s="145" t="s">
        <v>34</v>
      </c>
      <c r="J32" s="14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46" t="s">
        <v>37</v>
      </c>
      <c r="E33" s="133" t="s">
        <v>38</v>
      </c>
      <c r="F33" s="147">
        <f>ROUND((SUM(BE130:BE248)),  2)</f>
        <v>0</v>
      </c>
      <c r="G33" s="35"/>
      <c r="H33" s="35"/>
      <c r="I33" s="148">
        <v>0.20999999999999999</v>
      </c>
      <c r="J33" s="147">
        <f>ROUND(((SUM(BE130:BE248))*I33),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3" t="s">
        <v>39</v>
      </c>
      <c r="F34" s="147">
        <f>ROUND((SUM(BF130:BF248)),  2)</f>
        <v>0</v>
      </c>
      <c r="G34" s="35"/>
      <c r="H34" s="35"/>
      <c r="I34" s="148">
        <v>0.12</v>
      </c>
      <c r="J34" s="147">
        <f>ROUND(((SUM(BF130:BF248))*I34),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3" t="s">
        <v>40</v>
      </c>
      <c r="F35" s="147">
        <f>ROUND((SUM(BG130:BG248)),  2)</f>
        <v>0</v>
      </c>
      <c r="G35" s="35"/>
      <c r="H35" s="35"/>
      <c r="I35" s="148">
        <v>0.20999999999999999</v>
      </c>
      <c r="J35" s="147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3" t="s">
        <v>41</v>
      </c>
      <c r="F36" s="147">
        <f>ROUND((SUM(BH130:BH248)),  2)</f>
        <v>0</v>
      </c>
      <c r="G36" s="35"/>
      <c r="H36" s="35"/>
      <c r="I36" s="148">
        <v>0.12</v>
      </c>
      <c r="J36" s="147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3" t="s">
        <v>42</v>
      </c>
      <c r="F37" s="147">
        <f>ROUND((SUM(BI130:BI248)),  2)</f>
        <v>0</v>
      </c>
      <c r="G37" s="35"/>
      <c r="H37" s="35"/>
      <c r="I37" s="148">
        <v>0</v>
      </c>
      <c r="J37" s="147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49"/>
      <c r="D39" s="150" t="s">
        <v>43</v>
      </c>
      <c r="E39" s="151"/>
      <c r="F39" s="151"/>
      <c r="G39" s="152" t="s">
        <v>44</v>
      </c>
      <c r="H39" s="153" t="s">
        <v>45</v>
      </c>
      <c r="I39" s="151"/>
      <c r="J39" s="154">
        <f>SUM(J30:J37)</f>
        <v>0</v>
      </c>
      <c r="K39" s="15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56" t="s">
        <v>46</v>
      </c>
      <c r="E50" s="157"/>
      <c r="F50" s="157"/>
      <c r="G50" s="156" t="s">
        <v>47</v>
      </c>
      <c r="H50" s="157"/>
      <c r="I50" s="157"/>
      <c r="J50" s="157"/>
      <c r="K50" s="157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58" t="s">
        <v>48</v>
      </c>
      <c r="E61" s="159"/>
      <c r="F61" s="160" t="s">
        <v>49</v>
      </c>
      <c r="G61" s="158" t="s">
        <v>48</v>
      </c>
      <c r="H61" s="159"/>
      <c r="I61" s="159"/>
      <c r="J61" s="161" t="s">
        <v>49</v>
      </c>
      <c r="K61" s="159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56" t="s">
        <v>50</v>
      </c>
      <c r="E65" s="162"/>
      <c r="F65" s="162"/>
      <c r="G65" s="156" t="s">
        <v>51</v>
      </c>
      <c r="H65" s="162"/>
      <c r="I65" s="162"/>
      <c r="J65" s="162"/>
      <c r="K65" s="162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58" t="s">
        <v>48</v>
      </c>
      <c r="E76" s="159"/>
      <c r="F76" s="160" t="s">
        <v>49</v>
      </c>
      <c r="G76" s="158" t="s">
        <v>48</v>
      </c>
      <c r="H76" s="159"/>
      <c r="I76" s="159"/>
      <c r="J76" s="161" t="s">
        <v>49</v>
      </c>
      <c r="K76" s="159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87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6.25" customHeight="1">
      <c r="A85" s="35"/>
      <c r="B85" s="36"/>
      <c r="C85" s="37"/>
      <c r="D85" s="37"/>
      <c r="E85" s="167" t="str">
        <f>E7</f>
        <v>OA A JAZYKOVÁ ŠKOLA S PRÁVEM SJZ PARDUBICE, Hlavní objekt školy a tělocvična, Štefánikova 325, k.ú. Pardubice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85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ZTI - ZDRAVOTNĚ TECHNICKÉ INSTALACE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1. 2. 2024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68" t="s">
        <v>88</v>
      </c>
      <c r="D94" s="169"/>
      <c r="E94" s="169"/>
      <c r="F94" s="169"/>
      <c r="G94" s="169"/>
      <c r="H94" s="169"/>
      <c r="I94" s="169"/>
      <c r="J94" s="170" t="s">
        <v>89</v>
      </c>
      <c r="K94" s="169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71" t="s">
        <v>90</v>
      </c>
      <c r="D96" s="37"/>
      <c r="E96" s="37"/>
      <c r="F96" s="37"/>
      <c r="G96" s="37"/>
      <c r="H96" s="37"/>
      <c r="I96" s="37"/>
      <c r="J96" s="107">
        <f>J130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91</v>
      </c>
    </row>
    <row r="97" s="9" customFormat="1" ht="24.96" customHeight="1">
      <c r="A97" s="9"/>
      <c r="B97" s="172"/>
      <c r="C97" s="173"/>
      <c r="D97" s="174" t="s">
        <v>92</v>
      </c>
      <c r="E97" s="175"/>
      <c r="F97" s="175"/>
      <c r="G97" s="175"/>
      <c r="H97" s="175"/>
      <c r="I97" s="175"/>
      <c r="J97" s="176">
        <f>J131</f>
        <v>0</v>
      </c>
      <c r="K97" s="173"/>
      <c r="L97" s="17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78"/>
      <c r="C98" s="179"/>
      <c r="D98" s="180" t="s">
        <v>93</v>
      </c>
      <c r="E98" s="181"/>
      <c r="F98" s="181"/>
      <c r="G98" s="181"/>
      <c r="H98" s="181"/>
      <c r="I98" s="181"/>
      <c r="J98" s="182">
        <f>J132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8"/>
      <c r="C99" s="179"/>
      <c r="D99" s="180" t="s">
        <v>94</v>
      </c>
      <c r="E99" s="181"/>
      <c r="F99" s="181"/>
      <c r="G99" s="181"/>
      <c r="H99" s="181"/>
      <c r="I99" s="181"/>
      <c r="J99" s="182">
        <f>J136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8"/>
      <c r="C100" s="179"/>
      <c r="D100" s="180" t="s">
        <v>95</v>
      </c>
      <c r="E100" s="181"/>
      <c r="F100" s="181"/>
      <c r="G100" s="181"/>
      <c r="H100" s="181"/>
      <c r="I100" s="181"/>
      <c r="J100" s="182">
        <f>J139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72"/>
      <c r="C101" s="173"/>
      <c r="D101" s="174" t="s">
        <v>96</v>
      </c>
      <c r="E101" s="175"/>
      <c r="F101" s="175"/>
      <c r="G101" s="175"/>
      <c r="H101" s="175"/>
      <c r="I101" s="175"/>
      <c r="J101" s="176">
        <f>J145</f>
        <v>0</v>
      </c>
      <c r="K101" s="173"/>
      <c r="L101" s="17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78"/>
      <c r="C102" s="179"/>
      <c r="D102" s="180" t="s">
        <v>97</v>
      </c>
      <c r="E102" s="181"/>
      <c r="F102" s="181"/>
      <c r="G102" s="181"/>
      <c r="H102" s="181"/>
      <c r="I102" s="181"/>
      <c r="J102" s="182">
        <f>J146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78"/>
      <c r="C103" s="179"/>
      <c r="D103" s="180" t="s">
        <v>98</v>
      </c>
      <c r="E103" s="181"/>
      <c r="F103" s="181"/>
      <c r="G103" s="181"/>
      <c r="H103" s="181"/>
      <c r="I103" s="181"/>
      <c r="J103" s="182">
        <f>J171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78"/>
      <c r="C104" s="179"/>
      <c r="D104" s="180" t="s">
        <v>99</v>
      </c>
      <c r="E104" s="181"/>
      <c r="F104" s="181"/>
      <c r="G104" s="181"/>
      <c r="H104" s="181"/>
      <c r="I104" s="181"/>
      <c r="J104" s="182">
        <f>J209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78"/>
      <c r="C105" s="179"/>
      <c r="D105" s="180" t="s">
        <v>100</v>
      </c>
      <c r="E105" s="181"/>
      <c r="F105" s="181"/>
      <c r="G105" s="181"/>
      <c r="H105" s="181"/>
      <c r="I105" s="181"/>
      <c r="J105" s="182">
        <f>J220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78"/>
      <c r="C106" s="179"/>
      <c r="D106" s="180" t="s">
        <v>101</v>
      </c>
      <c r="E106" s="181"/>
      <c r="F106" s="181"/>
      <c r="G106" s="181"/>
      <c r="H106" s="181"/>
      <c r="I106" s="181"/>
      <c r="J106" s="182">
        <f>J231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78"/>
      <c r="C107" s="179"/>
      <c r="D107" s="180" t="s">
        <v>102</v>
      </c>
      <c r="E107" s="181"/>
      <c r="F107" s="181"/>
      <c r="G107" s="181"/>
      <c r="H107" s="181"/>
      <c r="I107" s="181"/>
      <c r="J107" s="182">
        <f>J233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172"/>
      <c r="C108" s="173"/>
      <c r="D108" s="174" t="s">
        <v>103</v>
      </c>
      <c r="E108" s="175"/>
      <c r="F108" s="175"/>
      <c r="G108" s="175"/>
      <c r="H108" s="175"/>
      <c r="I108" s="175"/>
      <c r="J108" s="176">
        <f>J237</f>
        <v>0</v>
      </c>
      <c r="K108" s="173"/>
      <c r="L108" s="177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178"/>
      <c r="C109" s="179"/>
      <c r="D109" s="180" t="s">
        <v>104</v>
      </c>
      <c r="E109" s="181"/>
      <c r="F109" s="181"/>
      <c r="G109" s="181"/>
      <c r="H109" s="181"/>
      <c r="I109" s="181"/>
      <c r="J109" s="182">
        <f>J238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78"/>
      <c r="C110" s="179"/>
      <c r="D110" s="180" t="s">
        <v>105</v>
      </c>
      <c r="E110" s="181"/>
      <c r="F110" s="181"/>
      <c r="G110" s="181"/>
      <c r="H110" s="181"/>
      <c r="I110" s="181"/>
      <c r="J110" s="182">
        <f>J241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="2" customFormat="1" ht="6.96" customHeight="1">
      <c r="A116" s="35"/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24.96" customHeight="1">
      <c r="A117" s="35"/>
      <c r="B117" s="36"/>
      <c r="C117" s="20" t="s">
        <v>106</v>
      </c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16</v>
      </c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26.25" customHeight="1">
      <c r="A120" s="35"/>
      <c r="B120" s="36"/>
      <c r="C120" s="37"/>
      <c r="D120" s="37"/>
      <c r="E120" s="167" t="str">
        <f>E7</f>
        <v>OA A JAZYKOVÁ ŠKOLA S PRÁVEM SJZ PARDUBICE, Hlavní objekt školy a tělocvična, Štefánikova 325, k.ú. Pardubice</v>
      </c>
      <c r="F120" s="29"/>
      <c r="G120" s="29"/>
      <c r="H120" s="29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85</v>
      </c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6.5" customHeight="1">
      <c r="A122" s="35"/>
      <c r="B122" s="36"/>
      <c r="C122" s="37"/>
      <c r="D122" s="37"/>
      <c r="E122" s="73" t="str">
        <f>E9</f>
        <v>ZTI - ZDRAVOTNĚ TECHNICKÉ INSTALACE</v>
      </c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2" customHeight="1">
      <c r="A124" s="35"/>
      <c r="B124" s="36"/>
      <c r="C124" s="29" t="s">
        <v>20</v>
      </c>
      <c r="D124" s="37"/>
      <c r="E124" s="37"/>
      <c r="F124" s="24" t="str">
        <f>F12</f>
        <v xml:space="preserve"> </v>
      </c>
      <c r="G124" s="37"/>
      <c r="H124" s="37"/>
      <c r="I124" s="29" t="s">
        <v>22</v>
      </c>
      <c r="J124" s="76" t="str">
        <f>IF(J12="","",J12)</f>
        <v>1. 2. 2024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6.96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24</v>
      </c>
      <c r="D126" s="37"/>
      <c r="E126" s="37"/>
      <c r="F126" s="24" t="str">
        <f>E15</f>
        <v xml:space="preserve"> </v>
      </c>
      <c r="G126" s="37"/>
      <c r="H126" s="37"/>
      <c r="I126" s="29" t="s">
        <v>29</v>
      </c>
      <c r="J126" s="33" t="str">
        <f>E21</f>
        <v xml:space="preserve"> </v>
      </c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5.15" customHeight="1">
      <c r="A127" s="35"/>
      <c r="B127" s="36"/>
      <c r="C127" s="29" t="s">
        <v>27</v>
      </c>
      <c r="D127" s="37"/>
      <c r="E127" s="37"/>
      <c r="F127" s="24" t="str">
        <f>IF(E18="","",E18)</f>
        <v>Vyplň údaj</v>
      </c>
      <c r="G127" s="37"/>
      <c r="H127" s="37"/>
      <c r="I127" s="29" t="s">
        <v>31</v>
      </c>
      <c r="J127" s="33" t="str">
        <f>E24</f>
        <v xml:space="preserve"> 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0.32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11" customFormat="1" ht="29.28" customHeight="1">
      <c r="A129" s="184"/>
      <c r="B129" s="185"/>
      <c r="C129" s="186" t="s">
        <v>107</v>
      </c>
      <c r="D129" s="187" t="s">
        <v>58</v>
      </c>
      <c r="E129" s="187" t="s">
        <v>54</v>
      </c>
      <c r="F129" s="187" t="s">
        <v>55</v>
      </c>
      <c r="G129" s="187" t="s">
        <v>108</v>
      </c>
      <c r="H129" s="187" t="s">
        <v>109</v>
      </c>
      <c r="I129" s="187" t="s">
        <v>110</v>
      </c>
      <c r="J129" s="188" t="s">
        <v>89</v>
      </c>
      <c r="K129" s="189" t="s">
        <v>111</v>
      </c>
      <c r="L129" s="190"/>
      <c r="M129" s="97" t="s">
        <v>1</v>
      </c>
      <c r="N129" s="98" t="s">
        <v>37</v>
      </c>
      <c r="O129" s="98" t="s">
        <v>112</v>
      </c>
      <c r="P129" s="98" t="s">
        <v>113</v>
      </c>
      <c r="Q129" s="98" t="s">
        <v>114</v>
      </c>
      <c r="R129" s="98" t="s">
        <v>115</v>
      </c>
      <c r="S129" s="98" t="s">
        <v>116</v>
      </c>
      <c r="T129" s="99" t="s">
        <v>117</v>
      </c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</row>
    <row r="130" s="2" customFormat="1" ht="22.8" customHeight="1">
      <c r="A130" s="35"/>
      <c r="B130" s="36"/>
      <c r="C130" s="104" t="s">
        <v>118</v>
      </c>
      <c r="D130" s="37"/>
      <c r="E130" s="37"/>
      <c r="F130" s="37"/>
      <c r="G130" s="37"/>
      <c r="H130" s="37"/>
      <c r="I130" s="37"/>
      <c r="J130" s="191">
        <f>BK130</f>
        <v>0</v>
      </c>
      <c r="K130" s="37"/>
      <c r="L130" s="41"/>
      <c r="M130" s="100"/>
      <c r="N130" s="192"/>
      <c r="O130" s="101"/>
      <c r="P130" s="193">
        <f>P131+P145+P237</f>
        <v>0</v>
      </c>
      <c r="Q130" s="101"/>
      <c r="R130" s="193">
        <f>R131+R145+R237</f>
        <v>6.1814499999999999</v>
      </c>
      <c r="S130" s="101"/>
      <c r="T130" s="194">
        <f>T131+T145+T237</f>
        <v>8.3227000000000011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72</v>
      </c>
      <c r="AU130" s="14" t="s">
        <v>91</v>
      </c>
      <c r="BK130" s="195">
        <f>BK131+BK145+BK237</f>
        <v>0</v>
      </c>
    </row>
    <row r="131" s="12" customFormat="1" ht="25.92" customHeight="1">
      <c r="A131" s="12"/>
      <c r="B131" s="196"/>
      <c r="C131" s="197"/>
      <c r="D131" s="198" t="s">
        <v>72</v>
      </c>
      <c r="E131" s="199" t="s">
        <v>119</v>
      </c>
      <c r="F131" s="199" t="s">
        <v>120</v>
      </c>
      <c r="G131" s="197"/>
      <c r="H131" s="197"/>
      <c r="I131" s="200"/>
      <c r="J131" s="201">
        <f>BK131</f>
        <v>0</v>
      </c>
      <c r="K131" s="197"/>
      <c r="L131" s="202"/>
      <c r="M131" s="203"/>
      <c r="N131" s="204"/>
      <c r="O131" s="204"/>
      <c r="P131" s="205">
        <f>P132+P136+P139</f>
        <v>0</v>
      </c>
      <c r="Q131" s="204"/>
      <c r="R131" s="205">
        <f>R132+R136+R139</f>
        <v>5.1592000000000002</v>
      </c>
      <c r="S131" s="204"/>
      <c r="T131" s="206">
        <f>T132+T136+T139</f>
        <v>4.2329999999999997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7" t="s">
        <v>81</v>
      </c>
      <c r="AT131" s="208" t="s">
        <v>72</v>
      </c>
      <c r="AU131" s="208" t="s">
        <v>73</v>
      </c>
      <c r="AY131" s="207" t="s">
        <v>121</v>
      </c>
      <c r="BK131" s="209">
        <f>BK132+BK136+BK139</f>
        <v>0</v>
      </c>
    </row>
    <row r="132" s="12" customFormat="1" ht="22.8" customHeight="1">
      <c r="A132" s="12"/>
      <c r="B132" s="196"/>
      <c r="C132" s="197"/>
      <c r="D132" s="198" t="s">
        <v>72</v>
      </c>
      <c r="E132" s="210" t="s">
        <v>122</v>
      </c>
      <c r="F132" s="210" t="s">
        <v>123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SUM(P133:P135)</f>
        <v>0</v>
      </c>
      <c r="Q132" s="204"/>
      <c r="R132" s="205">
        <f>SUM(R133:R135)</f>
        <v>5.1592000000000002</v>
      </c>
      <c r="S132" s="204"/>
      <c r="T132" s="206">
        <f>SUM(T133:T135)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81</v>
      </c>
      <c r="AT132" s="208" t="s">
        <v>72</v>
      </c>
      <c r="AU132" s="208" t="s">
        <v>81</v>
      </c>
      <c r="AY132" s="207" t="s">
        <v>121</v>
      </c>
      <c r="BK132" s="209">
        <f>SUM(BK133:BK135)</f>
        <v>0</v>
      </c>
    </row>
    <row r="133" s="2" customFormat="1" ht="33" customHeight="1">
      <c r="A133" s="35"/>
      <c r="B133" s="36"/>
      <c r="C133" s="212" t="s">
        <v>124</v>
      </c>
      <c r="D133" s="212" t="s">
        <v>125</v>
      </c>
      <c r="E133" s="213" t="s">
        <v>126</v>
      </c>
      <c r="F133" s="214" t="s">
        <v>127</v>
      </c>
      <c r="G133" s="215" t="s">
        <v>128</v>
      </c>
      <c r="H133" s="216">
        <v>39.5</v>
      </c>
      <c r="I133" s="217"/>
      <c r="J133" s="218">
        <f>ROUND(I133*H133,2)</f>
        <v>0</v>
      </c>
      <c r="K133" s="219"/>
      <c r="L133" s="41"/>
      <c r="M133" s="220" t="s">
        <v>1</v>
      </c>
      <c r="N133" s="221" t="s">
        <v>38</v>
      </c>
      <c r="O133" s="88"/>
      <c r="P133" s="222">
        <f>O133*H133</f>
        <v>0</v>
      </c>
      <c r="Q133" s="222">
        <v>0.027300000000000001</v>
      </c>
      <c r="R133" s="222">
        <f>Q133*H133</f>
        <v>1.0783500000000001</v>
      </c>
      <c r="S133" s="222">
        <v>0</v>
      </c>
      <c r="T133" s="22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4" t="s">
        <v>129</v>
      </c>
      <c r="AT133" s="224" t="s">
        <v>125</v>
      </c>
      <c r="AU133" s="224" t="s">
        <v>83</v>
      </c>
      <c r="AY133" s="14" t="s">
        <v>121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4" t="s">
        <v>81</v>
      </c>
      <c r="BK133" s="225">
        <f>ROUND(I133*H133,2)</f>
        <v>0</v>
      </c>
      <c r="BL133" s="14" t="s">
        <v>129</v>
      </c>
      <c r="BM133" s="224" t="s">
        <v>130</v>
      </c>
    </row>
    <row r="134" s="2" customFormat="1" ht="21.75" customHeight="1">
      <c r="A134" s="35"/>
      <c r="B134" s="36"/>
      <c r="C134" s="212" t="s">
        <v>131</v>
      </c>
      <c r="D134" s="212" t="s">
        <v>125</v>
      </c>
      <c r="E134" s="213" t="s">
        <v>132</v>
      </c>
      <c r="F134" s="214" t="s">
        <v>133</v>
      </c>
      <c r="G134" s="215" t="s">
        <v>128</v>
      </c>
      <c r="H134" s="216">
        <v>39.5</v>
      </c>
      <c r="I134" s="217"/>
      <c r="J134" s="218">
        <f>ROUND(I134*H134,2)</f>
        <v>0</v>
      </c>
      <c r="K134" s="219"/>
      <c r="L134" s="41"/>
      <c r="M134" s="220" t="s">
        <v>1</v>
      </c>
      <c r="N134" s="221" t="s">
        <v>38</v>
      </c>
      <c r="O134" s="88"/>
      <c r="P134" s="222">
        <f>O134*H134</f>
        <v>0</v>
      </c>
      <c r="Q134" s="222">
        <v>0.056000000000000001</v>
      </c>
      <c r="R134" s="222">
        <f>Q134*H134</f>
        <v>2.2120000000000002</v>
      </c>
      <c r="S134" s="222">
        <v>0</v>
      </c>
      <c r="T134" s="22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4" t="s">
        <v>129</v>
      </c>
      <c r="AT134" s="224" t="s">
        <v>125</v>
      </c>
      <c r="AU134" s="224" t="s">
        <v>83</v>
      </c>
      <c r="AY134" s="14" t="s">
        <v>121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4" t="s">
        <v>81</v>
      </c>
      <c r="BK134" s="225">
        <f>ROUND(I134*H134,2)</f>
        <v>0</v>
      </c>
      <c r="BL134" s="14" t="s">
        <v>129</v>
      </c>
      <c r="BM134" s="224" t="s">
        <v>134</v>
      </c>
    </row>
    <row r="135" s="2" customFormat="1" ht="24.15" customHeight="1">
      <c r="A135" s="35"/>
      <c r="B135" s="36"/>
      <c r="C135" s="212" t="s">
        <v>135</v>
      </c>
      <c r="D135" s="212" t="s">
        <v>125</v>
      </c>
      <c r="E135" s="213" t="s">
        <v>136</v>
      </c>
      <c r="F135" s="214" t="s">
        <v>137</v>
      </c>
      <c r="G135" s="215" t="s">
        <v>128</v>
      </c>
      <c r="H135" s="216">
        <v>45</v>
      </c>
      <c r="I135" s="217"/>
      <c r="J135" s="218">
        <f>ROUND(I135*H135,2)</f>
        <v>0</v>
      </c>
      <c r="K135" s="219"/>
      <c r="L135" s="41"/>
      <c r="M135" s="220" t="s">
        <v>1</v>
      </c>
      <c r="N135" s="221" t="s">
        <v>38</v>
      </c>
      <c r="O135" s="88"/>
      <c r="P135" s="222">
        <f>O135*H135</f>
        <v>0</v>
      </c>
      <c r="Q135" s="222">
        <v>0.041529999999999997</v>
      </c>
      <c r="R135" s="222">
        <f>Q135*H135</f>
        <v>1.8688499999999999</v>
      </c>
      <c r="S135" s="222">
        <v>0</v>
      </c>
      <c r="T135" s="22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4" t="s">
        <v>129</v>
      </c>
      <c r="AT135" s="224" t="s">
        <v>125</v>
      </c>
      <c r="AU135" s="224" t="s">
        <v>83</v>
      </c>
      <c r="AY135" s="14" t="s">
        <v>121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4" t="s">
        <v>81</v>
      </c>
      <c r="BK135" s="225">
        <f>ROUND(I135*H135,2)</f>
        <v>0</v>
      </c>
      <c r="BL135" s="14" t="s">
        <v>129</v>
      </c>
      <c r="BM135" s="224" t="s">
        <v>138</v>
      </c>
    </row>
    <row r="136" s="12" customFormat="1" ht="22.8" customHeight="1">
      <c r="A136" s="12"/>
      <c r="B136" s="196"/>
      <c r="C136" s="197"/>
      <c r="D136" s="198" t="s">
        <v>72</v>
      </c>
      <c r="E136" s="210" t="s">
        <v>139</v>
      </c>
      <c r="F136" s="210" t="s">
        <v>140</v>
      </c>
      <c r="G136" s="197"/>
      <c r="H136" s="197"/>
      <c r="I136" s="200"/>
      <c r="J136" s="211">
        <f>BK136</f>
        <v>0</v>
      </c>
      <c r="K136" s="197"/>
      <c r="L136" s="202"/>
      <c r="M136" s="203"/>
      <c r="N136" s="204"/>
      <c r="O136" s="204"/>
      <c r="P136" s="205">
        <f>SUM(P137:P138)</f>
        <v>0</v>
      </c>
      <c r="Q136" s="204"/>
      <c r="R136" s="205">
        <f>SUM(R137:R138)</f>
        <v>0</v>
      </c>
      <c r="S136" s="204"/>
      <c r="T136" s="206">
        <f>SUM(T137:T138)</f>
        <v>4.2329999999999997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7" t="s">
        <v>81</v>
      </c>
      <c r="AT136" s="208" t="s">
        <v>72</v>
      </c>
      <c r="AU136" s="208" t="s">
        <v>81</v>
      </c>
      <c r="AY136" s="207" t="s">
        <v>121</v>
      </c>
      <c r="BK136" s="209">
        <f>SUM(BK137:BK138)</f>
        <v>0</v>
      </c>
    </row>
    <row r="137" s="2" customFormat="1" ht="55.5" customHeight="1">
      <c r="A137" s="35"/>
      <c r="B137" s="36"/>
      <c r="C137" s="212" t="s">
        <v>141</v>
      </c>
      <c r="D137" s="212" t="s">
        <v>125</v>
      </c>
      <c r="E137" s="213" t="s">
        <v>142</v>
      </c>
      <c r="F137" s="214" t="s">
        <v>143</v>
      </c>
      <c r="G137" s="215" t="s">
        <v>144</v>
      </c>
      <c r="H137" s="216">
        <v>6</v>
      </c>
      <c r="I137" s="217"/>
      <c r="J137" s="218">
        <f>ROUND(I137*H137,2)</f>
        <v>0</v>
      </c>
      <c r="K137" s="219"/>
      <c r="L137" s="41"/>
      <c r="M137" s="220" t="s">
        <v>1</v>
      </c>
      <c r="N137" s="221" t="s">
        <v>38</v>
      </c>
      <c r="O137" s="88"/>
      <c r="P137" s="222">
        <f>O137*H137</f>
        <v>0</v>
      </c>
      <c r="Q137" s="222">
        <v>0</v>
      </c>
      <c r="R137" s="222">
        <f>Q137*H137</f>
        <v>0</v>
      </c>
      <c r="S137" s="222">
        <v>0.0080000000000000002</v>
      </c>
      <c r="T137" s="223">
        <f>S137*H137</f>
        <v>0.048000000000000001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4" t="s">
        <v>129</v>
      </c>
      <c r="AT137" s="224" t="s">
        <v>125</v>
      </c>
      <c r="AU137" s="224" t="s">
        <v>83</v>
      </c>
      <c r="AY137" s="14" t="s">
        <v>121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4" t="s">
        <v>81</v>
      </c>
      <c r="BK137" s="225">
        <f>ROUND(I137*H137,2)</f>
        <v>0</v>
      </c>
      <c r="BL137" s="14" t="s">
        <v>129</v>
      </c>
      <c r="BM137" s="224" t="s">
        <v>145</v>
      </c>
    </row>
    <row r="138" s="2" customFormat="1" ht="37.8" customHeight="1">
      <c r="A138" s="35"/>
      <c r="B138" s="36"/>
      <c r="C138" s="212" t="s">
        <v>146</v>
      </c>
      <c r="D138" s="212" t="s">
        <v>125</v>
      </c>
      <c r="E138" s="213" t="s">
        <v>147</v>
      </c>
      <c r="F138" s="214" t="s">
        <v>148</v>
      </c>
      <c r="G138" s="215" t="s">
        <v>149</v>
      </c>
      <c r="H138" s="216">
        <v>155</v>
      </c>
      <c r="I138" s="217"/>
      <c r="J138" s="218">
        <f>ROUND(I138*H138,2)</f>
        <v>0</v>
      </c>
      <c r="K138" s="219"/>
      <c r="L138" s="41"/>
      <c r="M138" s="220" t="s">
        <v>1</v>
      </c>
      <c r="N138" s="221" t="s">
        <v>38</v>
      </c>
      <c r="O138" s="88"/>
      <c r="P138" s="222">
        <f>O138*H138</f>
        <v>0</v>
      </c>
      <c r="Q138" s="222">
        <v>0</v>
      </c>
      <c r="R138" s="222">
        <f>Q138*H138</f>
        <v>0</v>
      </c>
      <c r="S138" s="222">
        <v>0.027</v>
      </c>
      <c r="T138" s="223">
        <f>S138*H138</f>
        <v>4.1849999999999996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4" t="s">
        <v>129</v>
      </c>
      <c r="AT138" s="224" t="s">
        <v>125</v>
      </c>
      <c r="AU138" s="224" t="s">
        <v>83</v>
      </c>
      <c r="AY138" s="14" t="s">
        <v>121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4" t="s">
        <v>81</v>
      </c>
      <c r="BK138" s="225">
        <f>ROUND(I138*H138,2)</f>
        <v>0</v>
      </c>
      <c r="BL138" s="14" t="s">
        <v>129</v>
      </c>
      <c r="BM138" s="224" t="s">
        <v>150</v>
      </c>
    </row>
    <row r="139" s="12" customFormat="1" ht="22.8" customHeight="1">
      <c r="A139" s="12"/>
      <c r="B139" s="196"/>
      <c r="C139" s="197"/>
      <c r="D139" s="198" t="s">
        <v>72</v>
      </c>
      <c r="E139" s="210" t="s">
        <v>151</v>
      </c>
      <c r="F139" s="210" t="s">
        <v>152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SUM(P140:P144)</f>
        <v>0</v>
      </c>
      <c r="Q139" s="204"/>
      <c r="R139" s="205">
        <f>SUM(R140:R144)</f>
        <v>0</v>
      </c>
      <c r="S139" s="204"/>
      <c r="T139" s="206">
        <f>SUM(T140:T144)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81</v>
      </c>
      <c r="AT139" s="208" t="s">
        <v>72</v>
      </c>
      <c r="AU139" s="208" t="s">
        <v>81</v>
      </c>
      <c r="AY139" s="207" t="s">
        <v>121</v>
      </c>
      <c r="BK139" s="209">
        <f>SUM(BK140:BK144)</f>
        <v>0</v>
      </c>
    </row>
    <row r="140" s="2" customFormat="1" ht="37.8" customHeight="1">
      <c r="A140" s="35"/>
      <c r="B140" s="36"/>
      <c r="C140" s="212" t="s">
        <v>153</v>
      </c>
      <c r="D140" s="212" t="s">
        <v>125</v>
      </c>
      <c r="E140" s="213" t="s">
        <v>154</v>
      </c>
      <c r="F140" s="214" t="s">
        <v>155</v>
      </c>
      <c r="G140" s="215" t="s">
        <v>156</v>
      </c>
      <c r="H140" s="216">
        <v>8.3230000000000004</v>
      </c>
      <c r="I140" s="217"/>
      <c r="J140" s="218">
        <f>ROUND(I140*H140,2)</f>
        <v>0</v>
      </c>
      <c r="K140" s="219"/>
      <c r="L140" s="41"/>
      <c r="M140" s="220" t="s">
        <v>1</v>
      </c>
      <c r="N140" s="221" t="s">
        <v>38</v>
      </c>
      <c r="O140" s="88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4" t="s">
        <v>129</v>
      </c>
      <c r="AT140" s="224" t="s">
        <v>125</v>
      </c>
      <c r="AU140" s="224" t="s">
        <v>83</v>
      </c>
      <c r="AY140" s="14" t="s">
        <v>121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4" t="s">
        <v>81</v>
      </c>
      <c r="BK140" s="225">
        <f>ROUND(I140*H140,2)</f>
        <v>0</v>
      </c>
      <c r="BL140" s="14" t="s">
        <v>129</v>
      </c>
      <c r="BM140" s="224" t="s">
        <v>157</v>
      </c>
    </row>
    <row r="141" s="2" customFormat="1" ht="44.25" customHeight="1">
      <c r="A141" s="35"/>
      <c r="B141" s="36"/>
      <c r="C141" s="212" t="s">
        <v>158</v>
      </c>
      <c r="D141" s="212" t="s">
        <v>125</v>
      </c>
      <c r="E141" s="213" t="s">
        <v>159</v>
      </c>
      <c r="F141" s="214" t="s">
        <v>160</v>
      </c>
      <c r="G141" s="215" t="s">
        <v>156</v>
      </c>
      <c r="H141" s="216">
        <v>163.58000000000001</v>
      </c>
      <c r="I141" s="217"/>
      <c r="J141" s="218">
        <f>ROUND(I141*H141,2)</f>
        <v>0</v>
      </c>
      <c r="K141" s="219"/>
      <c r="L141" s="41"/>
      <c r="M141" s="220" t="s">
        <v>1</v>
      </c>
      <c r="N141" s="221" t="s">
        <v>38</v>
      </c>
      <c r="O141" s="88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4" t="s">
        <v>129</v>
      </c>
      <c r="AT141" s="224" t="s">
        <v>125</v>
      </c>
      <c r="AU141" s="224" t="s">
        <v>83</v>
      </c>
      <c r="AY141" s="14" t="s">
        <v>121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4" t="s">
        <v>81</v>
      </c>
      <c r="BK141" s="225">
        <f>ROUND(I141*H141,2)</f>
        <v>0</v>
      </c>
      <c r="BL141" s="14" t="s">
        <v>129</v>
      </c>
      <c r="BM141" s="224" t="s">
        <v>161</v>
      </c>
    </row>
    <row r="142" s="2" customFormat="1" ht="24.15" customHeight="1">
      <c r="A142" s="35"/>
      <c r="B142" s="36"/>
      <c r="C142" s="212" t="s">
        <v>162</v>
      </c>
      <c r="D142" s="212" t="s">
        <v>125</v>
      </c>
      <c r="E142" s="213" t="s">
        <v>163</v>
      </c>
      <c r="F142" s="214" t="s">
        <v>164</v>
      </c>
      <c r="G142" s="215" t="s">
        <v>156</v>
      </c>
      <c r="H142" s="216">
        <v>8.3230000000000004</v>
      </c>
      <c r="I142" s="217"/>
      <c r="J142" s="218">
        <f>ROUND(I142*H142,2)</f>
        <v>0</v>
      </c>
      <c r="K142" s="219"/>
      <c r="L142" s="41"/>
      <c r="M142" s="220" t="s">
        <v>1</v>
      </c>
      <c r="N142" s="221" t="s">
        <v>38</v>
      </c>
      <c r="O142" s="88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4" t="s">
        <v>129</v>
      </c>
      <c r="AT142" s="224" t="s">
        <v>125</v>
      </c>
      <c r="AU142" s="224" t="s">
        <v>83</v>
      </c>
      <c r="AY142" s="14" t="s">
        <v>121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4" t="s">
        <v>81</v>
      </c>
      <c r="BK142" s="225">
        <f>ROUND(I142*H142,2)</f>
        <v>0</v>
      </c>
      <c r="BL142" s="14" t="s">
        <v>129</v>
      </c>
      <c r="BM142" s="224" t="s">
        <v>165</v>
      </c>
    </row>
    <row r="143" s="2" customFormat="1" ht="33" customHeight="1">
      <c r="A143" s="35"/>
      <c r="B143" s="36"/>
      <c r="C143" s="212" t="s">
        <v>166</v>
      </c>
      <c r="D143" s="212" t="s">
        <v>125</v>
      </c>
      <c r="E143" s="213" t="s">
        <v>167</v>
      </c>
      <c r="F143" s="214" t="s">
        <v>168</v>
      </c>
      <c r="G143" s="215" t="s">
        <v>156</v>
      </c>
      <c r="H143" s="216">
        <v>8.3230000000000004</v>
      </c>
      <c r="I143" s="217"/>
      <c r="J143" s="218">
        <f>ROUND(I143*H143,2)</f>
        <v>0</v>
      </c>
      <c r="K143" s="219"/>
      <c r="L143" s="41"/>
      <c r="M143" s="220" t="s">
        <v>1</v>
      </c>
      <c r="N143" s="221" t="s">
        <v>38</v>
      </c>
      <c r="O143" s="88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4" t="s">
        <v>129</v>
      </c>
      <c r="AT143" s="224" t="s">
        <v>125</v>
      </c>
      <c r="AU143" s="224" t="s">
        <v>83</v>
      </c>
      <c r="AY143" s="14" t="s">
        <v>121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4" t="s">
        <v>81</v>
      </c>
      <c r="BK143" s="225">
        <f>ROUND(I143*H143,2)</f>
        <v>0</v>
      </c>
      <c r="BL143" s="14" t="s">
        <v>129</v>
      </c>
      <c r="BM143" s="224" t="s">
        <v>169</v>
      </c>
    </row>
    <row r="144" s="2" customFormat="1" ht="44.25" customHeight="1">
      <c r="A144" s="35"/>
      <c r="B144" s="36"/>
      <c r="C144" s="212" t="s">
        <v>170</v>
      </c>
      <c r="D144" s="212" t="s">
        <v>125</v>
      </c>
      <c r="E144" s="213" t="s">
        <v>171</v>
      </c>
      <c r="F144" s="214" t="s">
        <v>172</v>
      </c>
      <c r="G144" s="215" t="s">
        <v>156</v>
      </c>
      <c r="H144" s="216">
        <v>8.1790000000000003</v>
      </c>
      <c r="I144" s="217"/>
      <c r="J144" s="218">
        <f>ROUND(I144*H144,2)</f>
        <v>0</v>
      </c>
      <c r="K144" s="219"/>
      <c r="L144" s="41"/>
      <c r="M144" s="220" t="s">
        <v>1</v>
      </c>
      <c r="N144" s="221" t="s">
        <v>38</v>
      </c>
      <c r="O144" s="88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4" t="s">
        <v>129</v>
      </c>
      <c r="AT144" s="224" t="s">
        <v>125</v>
      </c>
      <c r="AU144" s="224" t="s">
        <v>83</v>
      </c>
      <c r="AY144" s="14" t="s">
        <v>121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4" t="s">
        <v>81</v>
      </c>
      <c r="BK144" s="225">
        <f>ROUND(I144*H144,2)</f>
        <v>0</v>
      </c>
      <c r="BL144" s="14" t="s">
        <v>129</v>
      </c>
      <c r="BM144" s="224" t="s">
        <v>173</v>
      </c>
    </row>
    <row r="145" s="12" customFormat="1" ht="25.92" customHeight="1">
      <c r="A145" s="12"/>
      <c r="B145" s="196"/>
      <c r="C145" s="197"/>
      <c r="D145" s="198" t="s">
        <v>72</v>
      </c>
      <c r="E145" s="199" t="s">
        <v>174</v>
      </c>
      <c r="F145" s="199" t="s">
        <v>175</v>
      </c>
      <c r="G145" s="197"/>
      <c r="H145" s="197"/>
      <c r="I145" s="200"/>
      <c r="J145" s="201">
        <f>BK145</f>
        <v>0</v>
      </c>
      <c r="K145" s="197"/>
      <c r="L145" s="202"/>
      <c r="M145" s="203"/>
      <c r="N145" s="204"/>
      <c r="O145" s="204"/>
      <c r="P145" s="205">
        <f>P146+P171+P209+P220+P231+P233</f>
        <v>0</v>
      </c>
      <c r="Q145" s="204"/>
      <c r="R145" s="205">
        <f>R146+R171+R209+R220+R231+R233</f>
        <v>1.0222499999999999</v>
      </c>
      <c r="S145" s="204"/>
      <c r="T145" s="206">
        <f>T146+T171+T209+T220+T231+T233</f>
        <v>4.0897000000000006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7" t="s">
        <v>83</v>
      </c>
      <c r="AT145" s="208" t="s">
        <v>72</v>
      </c>
      <c r="AU145" s="208" t="s">
        <v>73</v>
      </c>
      <c r="AY145" s="207" t="s">
        <v>121</v>
      </c>
      <c r="BK145" s="209">
        <f>BK146+BK171+BK209+BK220+BK231+BK233</f>
        <v>0</v>
      </c>
    </row>
    <row r="146" s="12" customFormat="1" ht="22.8" customHeight="1">
      <c r="A146" s="12"/>
      <c r="B146" s="196"/>
      <c r="C146" s="197"/>
      <c r="D146" s="198" t="s">
        <v>72</v>
      </c>
      <c r="E146" s="210" t="s">
        <v>176</v>
      </c>
      <c r="F146" s="210" t="s">
        <v>177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SUM(P147:P170)</f>
        <v>0</v>
      </c>
      <c r="Q146" s="204"/>
      <c r="R146" s="205">
        <f>SUM(R147:R170)</f>
        <v>0.23307999999999998</v>
      </c>
      <c r="S146" s="204"/>
      <c r="T146" s="206">
        <f>SUM(T147:T170)</f>
        <v>1.8638999999999999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83</v>
      </c>
      <c r="AT146" s="208" t="s">
        <v>72</v>
      </c>
      <c r="AU146" s="208" t="s">
        <v>81</v>
      </c>
      <c r="AY146" s="207" t="s">
        <v>121</v>
      </c>
      <c r="BK146" s="209">
        <f>SUM(BK147:BK170)</f>
        <v>0</v>
      </c>
    </row>
    <row r="147" s="2" customFormat="1" ht="24.15" customHeight="1">
      <c r="A147" s="35"/>
      <c r="B147" s="36"/>
      <c r="C147" s="226" t="s">
        <v>178</v>
      </c>
      <c r="D147" s="226" t="s">
        <v>179</v>
      </c>
      <c r="E147" s="227" t="s">
        <v>180</v>
      </c>
      <c r="F147" s="228" t="s">
        <v>181</v>
      </c>
      <c r="G147" s="229" t="s">
        <v>144</v>
      </c>
      <c r="H147" s="230">
        <v>65</v>
      </c>
      <c r="I147" s="231"/>
      <c r="J147" s="232">
        <f>ROUND(I147*H147,2)</f>
        <v>0</v>
      </c>
      <c r="K147" s="233"/>
      <c r="L147" s="234"/>
      <c r="M147" s="235" t="s">
        <v>1</v>
      </c>
      <c r="N147" s="236" t="s">
        <v>38</v>
      </c>
      <c r="O147" s="88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4" t="s">
        <v>182</v>
      </c>
      <c r="AT147" s="224" t="s">
        <v>179</v>
      </c>
      <c r="AU147" s="224" t="s">
        <v>83</v>
      </c>
      <c r="AY147" s="14" t="s">
        <v>121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4" t="s">
        <v>81</v>
      </c>
      <c r="BK147" s="225">
        <f>ROUND(I147*H147,2)</f>
        <v>0</v>
      </c>
      <c r="BL147" s="14" t="s">
        <v>183</v>
      </c>
      <c r="BM147" s="224" t="s">
        <v>184</v>
      </c>
    </row>
    <row r="148" s="2" customFormat="1">
      <c r="A148" s="35"/>
      <c r="B148" s="36"/>
      <c r="C148" s="37"/>
      <c r="D148" s="237" t="s">
        <v>185</v>
      </c>
      <c r="E148" s="37"/>
      <c r="F148" s="238" t="s">
        <v>186</v>
      </c>
      <c r="G148" s="37"/>
      <c r="H148" s="37"/>
      <c r="I148" s="239"/>
      <c r="J148" s="37"/>
      <c r="K148" s="37"/>
      <c r="L148" s="41"/>
      <c r="M148" s="240"/>
      <c r="N148" s="241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185</v>
      </c>
      <c r="AU148" s="14" t="s">
        <v>83</v>
      </c>
    </row>
    <row r="149" s="2" customFormat="1" ht="24.15" customHeight="1">
      <c r="A149" s="35"/>
      <c r="B149" s="36"/>
      <c r="C149" s="212" t="s">
        <v>187</v>
      </c>
      <c r="D149" s="212" t="s">
        <v>125</v>
      </c>
      <c r="E149" s="213" t="s">
        <v>188</v>
      </c>
      <c r="F149" s="214" t="s">
        <v>189</v>
      </c>
      <c r="G149" s="215" t="s">
        <v>149</v>
      </c>
      <c r="H149" s="216">
        <v>120</v>
      </c>
      <c r="I149" s="217"/>
      <c r="J149" s="218">
        <f>ROUND(I149*H149,2)</f>
        <v>0</v>
      </c>
      <c r="K149" s="219"/>
      <c r="L149" s="41"/>
      <c r="M149" s="220" t="s">
        <v>1</v>
      </c>
      <c r="N149" s="221" t="s">
        <v>38</v>
      </c>
      <c r="O149" s="88"/>
      <c r="P149" s="222">
        <f>O149*H149</f>
        <v>0</v>
      </c>
      <c r="Q149" s="222">
        <v>0</v>
      </c>
      <c r="R149" s="222">
        <f>Q149*H149</f>
        <v>0</v>
      </c>
      <c r="S149" s="222">
        <v>0.014919999999999999</v>
      </c>
      <c r="T149" s="223">
        <f>S149*H149</f>
        <v>1.7904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4" t="s">
        <v>183</v>
      </c>
      <c r="AT149" s="224" t="s">
        <v>125</v>
      </c>
      <c r="AU149" s="224" t="s">
        <v>83</v>
      </c>
      <c r="AY149" s="14" t="s">
        <v>121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4" t="s">
        <v>81</v>
      </c>
      <c r="BK149" s="225">
        <f>ROUND(I149*H149,2)</f>
        <v>0</v>
      </c>
      <c r="BL149" s="14" t="s">
        <v>183</v>
      </c>
      <c r="BM149" s="224" t="s">
        <v>190</v>
      </c>
    </row>
    <row r="150" s="2" customFormat="1" ht="24.15" customHeight="1">
      <c r="A150" s="35"/>
      <c r="B150" s="36"/>
      <c r="C150" s="212" t="s">
        <v>183</v>
      </c>
      <c r="D150" s="212" t="s">
        <v>125</v>
      </c>
      <c r="E150" s="213" t="s">
        <v>191</v>
      </c>
      <c r="F150" s="214" t="s">
        <v>192</v>
      </c>
      <c r="G150" s="215" t="s">
        <v>144</v>
      </c>
      <c r="H150" s="216">
        <v>2</v>
      </c>
      <c r="I150" s="217"/>
      <c r="J150" s="218">
        <f>ROUND(I150*H150,2)</f>
        <v>0</v>
      </c>
      <c r="K150" s="219"/>
      <c r="L150" s="41"/>
      <c r="M150" s="220" t="s">
        <v>1</v>
      </c>
      <c r="N150" s="221" t="s">
        <v>38</v>
      </c>
      <c r="O150" s="88"/>
      <c r="P150" s="222">
        <f>O150*H150</f>
        <v>0</v>
      </c>
      <c r="Q150" s="222">
        <v>0.029659999999999999</v>
      </c>
      <c r="R150" s="222">
        <f>Q150*H150</f>
        <v>0.059319999999999998</v>
      </c>
      <c r="S150" s="222">
        <v>0</v>
      </c>
      <c r="T150" s="22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4" t="s">
        <v>183</v>
      </c>
      <c r="AT150" s="224" t="s">
        <v>125</v>
      </c>
      <c r="AU150" s="224" t="s">
        <v>83</v>
      </c>
      <c r="AY150" s="14" t="s">
        <v>121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4" t="s">
        <v>81</v>
      </c>
      <c r="BK150" s="225">
        <f>ROUND(I150*H150,2)</f>
        <v>0</v>
      </c>
      <c r="BL150" s="14" t="s">
        <v>183</v>
      </c>
      <c r="BM150" s="224" t="s">
        <v>193</v>
      </c>
    </row>
    <row r="151" s="2" customFormat="1" ht="24.15" customHeight="1">
      <c r="A151" s="35"/>
      <c r="B151" s="36"/>
      <c r="C151" s="212" t="s">
        <v>194</v>
      </c>
      <c r="D151" s="212" t="s">
        <v>125</v>
      </c>
      <c r="E151" s="213" t="s">
        <v>195</v>
      </c>
      <c r="F151" s="214" t="s">
        <v>196</v>
      </c>
      <c r="G151" s="215" t="s">
        <v>144</v>
      </c>
      <c r="H151" s="216">
        <v>2</v>
      </c>
      <c r="I151" s="217"/>
      <c r="J151" s="218">
        <f>ROUND(I151*H151,2)</f>
        <v>0</v>
      </c>
      <c r="K151" s="219"/>
      <c r="L151" s="41"/>
      <c r="M151" s="220" t="s">
        <v>1</v>
      </c>
      <c r="N151" s="221" t="s">
        <v>38</v>
      </c>
      <c r="O151" s="88"/>
      <c r="P151" s="222">
        <f>O151*H151</f>
        <v>0</v>
      </c>
      <c r="Q151" s="222">
        <v>0.00248</v>
      </c>
      <c r="R151" s="222">
        <f>Q151*H151</f>
        <v>0.00496</v>
      </c>
      <c r="S151" s="222">
        <v>0</v>
      </c>
      <c r="T151" s="22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4" t="s">
        <v>183</v>
      </c>
      <c r="AT151" s="224" t="s">
        <v>125</v>
      </c>
      <c r="AU151" s="224" t="s">
        <v>83</v>
      </c>
      <c r="AY151" s="14" t="s">
        <v>121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4" t="s">
        <v>81</v>
      </c>
      <c r="BK151" s="225">
        <f>ROUND(I151*H151,2)</f>
        <v>0</v>
      </c>
      <c r="BL151" s="14" t="s">
        <v>183</v>
      </c>
      <c r="BM151" s="224" t="s">
        <v>197</v>
      </c>
    </row>
    <row r="152" s="2" customFormat="1" ht="24.15" customHeight="1">
      <c r="A152" s="35"/>
      <c r="B152" s="36"/>
      <c r="C152" s="212" t="s">
        <v>198</v>
      </c>
      <c r="D152" s="212" t="s">
        <v>125</v>
      </c>
      <c r="E152" s="213" t="s">
        <v>199</v>
      </c>
      <c r="F152" s="214" t="s">
        <v>200</v>
      </c>
      <c r="G152" s="215" t="s">
        <v>144</v>
      </c>
      <c r="H152" s="216">
        <v>4</v>
      </c>
      <c r="I152" s="217"/>
      <c r="J152" s="218">
        <f>ROUND(I152*H152,2)</f>
        <v>0</v>
      </c>
      <c r="K152" s="219"/>
      <c r="L152" s="41"/>
      <c r="M152" s="220" t="s">
        <v>1</v>
      </c>
      <c r="N152" s="221" t="s">
        <v>38</v>
      </c>
      <c r="O152" s="88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4" t="s">
        <v>183</v>
      </c>
      <c r="AT152" s="224" t="s">
        <v>125</v>
      </c>
      <c r="AU152" s="224" t="s">
        <v>83</v>
      </c>
      <c r="AY152" s="14" t="s">
        <v>121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4" t="s">
        <v>81</v>
      </c>
      <c r="BK152" s="225">
        <f>ROUND(I152*H152,2)</f>
        <v>0</v>
      </c>
      <c r="BL152" s="14" t="s">
        <v>183</v>
      </c>
      <c r="BM152" s="224" t="s">
        <v>201</v>
      </c>
    </row>
    <row r="153" s="2" customFormat="1" ht="24.15" customHeight="1">
      <c r="A153" s="35"/>
      <c r="B153" s="36"/>
      <c r="C153" s="212" t="s">
        <v>202</v>
      </c>
      <c r="D153" s="212" t="s">
        <v>125</v>
      </c>
      <c r="E153" s="213" t="s">
        <v>203</v>
      </c>
      <c r="F153" s="214" t="s">
        <v>204</v>
      </c>
      <c r="G153" s="215" t="s">
        <v>144</v>
      </c>
      <c r="H153" s="216">
        <v>2</v>
      </c>
      <c r="I153" s="217"/>
      <c r="J153" s="218">
        <f>ROUND(I153*H153,2)</f>
        <v>0</v>
      </c>
      <c r="K153" s="219"/>
      <c r="L153" s="41"/>
      <c r="M153" s="220" t="s">
        <v>1</v>
      </c>
      <c r="N153" s="221" t="s">
        <v>38</v>
      </c>
      <c r="O153" s="88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4" t="s">
        <v>183</v>
      </c>
      <c r="AT153" s="224" t="s">
        <v>125</v>
      </c>
      <c r="AU153" s="224" t="s">
        <v>83</v>
      </c>
      <c r="AY153" s="14" t="s">
        <v>121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4" t="s">
        <v>81</v>
      </c>
      <c r="BK153" s="225">
        <f>ROUND(I153*H153,2)</f>
        <v>0</v>
      </c>
      <c r="BL153" s="14" t="s">
        <v>183</v>
      </c>
      <c r="BM153" s="224" t="s">
        <v>205</v>
      </c>
    </row>
    <row r="154" s="2" customFormat="1" ht="24.15" customHeight="1">
      <c r="A154" s="35"/>
      <c r="B154" s="36"/>
      <c r="C154" s="212" t="s">
        <v>206</v>
      </c>
      <c r="D154" s="212" t="s">
        <v>125</v>
      </c>
      <c r="E154" s="213" t="s">
        <v>207</v>
      </c>
      <c r="F154" s="214" t="s">
        <v>208</v>
      </c>
      <c r="G154" s="215" t="s">
        <v>149</v>
      </c>
      <c r="H154" s="216">
        <v>35</v>
      </c>
      <c r="I154" s="217"/>
      <c r="J154" s="218">
        <f>ROUND(I154*H154,2)</f>
        <v>0</v>
      </c>
      <c r="K154" s="219"/>
      <c r="L154" s="41"/>
      <c r="M154" s="220" t="s">
        <v>1</v>
      </c>
      <c r="N154" s="221" t="s">
        <v>38</v>
      </c>
      <c r="O154" s="88"/>
      <c r="P154" s="222">
        <f>O154*H154</f>
        <v>0</v>
      </c>
      <c r="Q154" s="222">
        <v>0</v>
      </c>
      <c r="R154" s="222">
        <f>Q154*H154</f>
        <v>0</v>
      </c>
      <c r="S154" s="222">
        <v>0.0020999999999999999</v>
      </c>
      <c r="T154" s="223">
        <f>S154*H154</f>
        <v>0.073499999999999996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4" t="s">
        <v>183</v>
      </c>
      <c r="AT154" s="224" t="s">
        <v>125</v>
      </c>
      <c r="AU154" s="224" t="s">
        <v>83</v>
      </c>
      <c r="AY154" s="14" t="s">
        <v>121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4" t="s">
        <v>81</v>
      </c>
      <c r="BK154" s="225">
        <f>ROUND(I154*H154,2)</f>
        <v>0</v>
      </c>
      <c r="BL154" s="14" t="s">
        <v>183</v>
      </c>
      <c r="BM154" s="224" t="s">
        <v>209</v>
      </c>
    </row>
    <row r="155" s="2" customFormat="1" ht="24.15" customHeight="1">
      <c r="A155" s="35"/>
      <c r="B155" s="36"/>
      <c r="C155" s="212" t="s">
        <v>210</v>
      </c>
      <c r="D155" s="212" t="s">
        <v>125</v>
      </c>
      <c r="E155" s="213" t="s">
        <v>211</v>
      </c>
      <c r="F155" s="214" t="s">
        <v>212</v>
      </c>
      <c r="G155" s="215" t="s">
        <v>144</v>
      </c>
      <c r="H155" s="216">
        <v>1</v>
      </c>
      <c r="I155" s="217"/>
      <c r="J155" s="218">
        <f>ROUND(I155*H155,2)</f>
        <v>0</v>
      </c>
      <c r="K155" s="219"/>
      <c r="L155" s="41"/>
      <c r="M155" s="220" t="s">
        <v>1</v>
      </c>
      <c r="N155" s="221" t="s">
        <v>38</v>
      </c>
      <c r="O155" s="88"/>
      <c r="P155" s="222">
        <f>O155*H155</f>
        <v>0</v>
      </c>
      <c r="Q155" s="222">
        <v>0.0017899999999999999</v>
      </c>
      <c r="R155" s="222">
        <f>Q155*H155</f>
        <v>0.0017899999999999999</v>
      </c>
      <c r="S155" s="222">
        <v>0</v>
      </c>
      <c r="T155" s="22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4" t="s">
        <v>183</v>
      </c>
      <c r="AT155" s="224" t="s">
        <v>125</v>
      </c>
      <c r="AU155" s="224" t="s">
        <v>83</v>
      </c>
      <c r="AY155" s="14" t="s">
        <v>121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4" t="s">
        <v>81</v>
      </c>
      <c r="BK155" s="225">
        <f>ROUND(I155*H155,2)</f>
        <v>0</v>
      </c>
      <c r="BL155" s="14" t="s">
        <v>183</v>
      </c>
      <c r="BM155" s="224" t="s">
        <v>213</v>
      </c>
    </row>
    <row r="156" s="2" customFormat="1" ht="24.15" customHeight="1">
      <c r="A156" s="35"/>
      <c r="B156" s="36"/>
      <c r="C156" s="212" t="s">
        <v>7</v>
      </c>
      <c r="D156" s="212" t="s">
        <v>125</v>
      </c>
      <c r="E156" s="213" t="s">
        <v>214</v>
      </c>
      <c r="F156" s="214" t="s">
        <v>215</v>
      </c>
      <c r="G156" s="215" t="s">
        <v>144</v>
      </c>
      <c r="H156" s="216">
        <v>1</v>
      </c>
      <c r="I156" s="217"/>
      <c r="J156" s="218">
        <f>ROUND(I156*H156,2)</f>
        <v>0</v>
      </c>
      <c r="K156" s="219"/>
      <c r="L156" s="41"/>
      <c r="M156" s="220" t="s">
        <v>1</v>
      </c>
      <c r="N156" s="221" t="s">
        <v>38</v>
      </c>
      <c r="O156" s="88"/>
      <c r="P156" s="222">
        <f>O156*H156</f>
        <v>0</v>
      </c>
      <c r="Q156" s="222">
        <v>0.001</v>
      </c>
      <c r="R156" s="222">
        <f>Q156*H156</f>
        <v>0.001</v>
      </c>
      <c r="S156" s="222">
        <v>0</v>
      </c>
      <c r="T156" s="22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4" t="s">
        <v>183</v>
      </c>
      <c r="AT156" s="224" t="s">
        <v>125</v>
      </c>
      <c r="AU156" s="224" t="s">
        <v>83</v>
      </c>
      <c r="AY156" s="14" t="s">
        <v>121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4" t="s">
        <v>81</v>
      </c>
      <c r="BK156" s="225">
        <f>ROUND(I156*H156,2)</f>
        <v>0</v>
      </c>
      <c r="BL156" s="14" t="s">
        <v>183</v>
      </c>
      <c r="BM156" s="224" t="s">
        <v>216</v>
      </c>
    </row>
    <row r="157" s="2" customFormat="1" ht="21.75" customHeight="1">
      <c r="A157" s="35"/>
      <c r="B157" s="36"/>
      <c r="C157" s="212" t="s">
        <v>81</v>
      </c>
      <c r="D157" s="212" t="s">
        <v>125</v>
      </c>
      <c r="E157" s="213" t="s">
        <v>217</v>
      </c>
      <c r="F157" s="214" t="s">
        <v>218</v>
      </c>
      <c r="G157" s="215" t="s">
        <v>149</v>
      </c>
      <c r="H157" s="216">
        <v>35</v>
      </c>
      <c r="I157" s="217"/>
      <c r="J157" s="218">
        <f>ROUND(I157*H157,2)</f>
        <v>0</v>
      </c>
      <c r="K157" s="219"/>
      <c r="L157" s="41"/>
      <c r="M157" s="220" t="s">
        <v>1</v>
      </c>
      <c r="N157" s="221" t="s">
        <v>38</v>
      </c>
      <c r="O157" s="88"/>
      <c r="P157" s="222">
        <f>O157*H157</f>
        <v>0</v>
      </c>
      <c r="Q157" s="222">
        <v>0.00071000000000000002</v>
      </c>
      <c r="R157" s="222">
        <f>Q157*H157</f>
        <v>0.024850000000000001</v>
      </c>
      <c r="S157" s="222">
        <v>0</v>
      </c>
      <c r="T157" s="22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4" t="s">
        <v>183</v>
      </c>
      <c r="AT157" s="224" t="s">
        <v>125</v>
      </c>
      <c r="AU157" s="224" t="s">
        <v>83</v>
      </c>
      <c r="AY157" s="14" t="s">
        <v>121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4" t="s">
        <v>81</v>
      </c>
      <c r="BK157" s="225">
        <f>ROUND(I157*H157,2)</f>
        <v>0</v>
      </c>
      <c r="BL157" s="14" t="s">
        <v>183</v>
      </c>
      <c r="BM157" s="224" t="s">
        <v>219</v>
      </c>
    </row>
    <row r="158" s="2" customFormat="1" ht="24.15" customHeight="1">
      <c r="A158" s="35"/>
      <c r="B158" s="36"/>
      <c r="C158" s="212" t="s">
        <v>83</v>
      </c>
      <c r="D158" s="212" t="s">
        <v>125</v>
      </c>
      <c r="E158" s="213" t="s">
        <v>220</v>
      </c>
      <c r="F158" s="214" t="s">
        <v>221</v>
      </c>
      <c r="G158" s="215" t="s">
        <v>149</v>
      </c>
      <c r="H158" s="216">
        <v>30</v>
      </c>
      <c r="I158" s="217"/>
      <c r="J158" s="218">
        <f>ROUND(I158*H158,2)</f>
        <v>0</v>
      </c>
      <c r="K158" s="219"/>
      <c r="L158" s="41"/>
      <c r="M158" s="220" t="s">
        <v>1</v>
      </c>
      <c r="N158" s="221" t="s">
        <v>38</v>
      </c>
      <c r="O158" s="88"/>
      <c r="P158" s="222">
        <f>O158*H158</f>
        <v>0</v>
      </c>
      <c r="Q158" s="222">
        <v>0.0020600000000000002</v>
      </c>
      <c r="R158" s="222">
        <f>Q158*H158</f>
        <v>0.061800000000000008</v>
      </c>
      <c r="S158" s="222">
        <v>0</v>
      </c>
      <c r="T158" s="22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4" t="s">
        <v>183</v>
      </c>
      <c r="AT158" s="224" t="s">
        <v>125</v>
      </c>
      <c r="AU158" s="224" t="s">
        <v>83</v>
      </c>
      <c r="AY158" s="14" t="s">
        <v>121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4" t="s">
        <v>81</v>
      </c>
      <c r="BK158" s="225">
        <f>ROUND(I158*H158,2)</f>
        <v>0</v>
      </c>
      <c r="BL158" s="14" t="s">
        <v>183</v>
      </c>
      <c r="BM158" s="224" t="s">
        <v>222</v>
      </c>
    </row>
    <row r="159" s="2" customFormat="1" ht="24.15" customHeight="1">
      <c r="A159" s="35"/>
      <c r="B159" s="36"/>
      <c r="C159" s="212" t="s">
        <v>223</v>
      </c>
      <c r="D159" s="212" t="s">
        <v>125</v>
      </c>
      <c r="E159" s="213" t="s">
        <v>224</v>
      </c>
      <c r="F159" s="214" t="s">
        <v>225</v>
      </c>
      <c r="G159" s="215" t="s">
        <v>149</v>
      </c>
      <c r="H159" s="216">
        <v>35</v>
      </c>
      <c r="I159" s="217"/>
      <c r="J159" s="218">
        <f>ROUND(I159*H159,2)</f>
        <v>0</v>
      </c>
      <c r="K159" s="219"/>
      <c r="L159" s="41"/>
      <c r="M159" s="220" t="s">
        <v>1</v>
      </c>
      <c r="N159" s="221" t="s">
        <v>38</v>
      </c>
      <c r="O159" s="88"/>
      <c r="P159" s="222">
        <f>O159*H159</f>
        <v>0</v>
      </c>
      <c r="Q159" s="222">
        <v>0.00059000000000000003</v>
      </c>
      <c r="R159" s="222">
        <f>Q159*H159</f>
        <v>0.020650000000000002</v>
      </c>
      <c r="S159" s="222">
        <v>0</v>
      </c>
      <c r="T159" s="22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4" t="s">
        <v>183</v>
      </c>
      <c r="AT159" s="224" t="s">
        <v>125</v>
      </c>
      <c r="AU159" s="224" t="s">
        <v>83</v>
      </c>
      <c r="AY159" s="14" t="s">
        <v>121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4" t="s">
        <v>81</v>
      </c>
      <c r="BK159" s="225">
        <f>ROUND(I159*H159,2)</f>
        <v>0</v>
      </c>
      <c r="BL159" s="14" t="s">
        <v>183</v>
      </c>
      <c r="BM159" s="224" t="s">
        <v>226</v>
      </c>
    </row>
    <row r="160" s="2" customFormat="1" ht="24.15" customHeight="1">
      <c r="A160" s="35"/>
      <c r="B160" s="36"/>
      <c r="C160" s="212" t="s">
        <v>129</v>
      </c>
      <c r="D160" s="212" t="s">
        <v>125</v>
      </c>
      <c r="E160" s="213" t="s">
        <v>227</v>
      </c>
      <c r="F160" s="214" t="s">
        <v>228</v>
      </c>
      <c r="G160" s="215" t="s">
        <v>149</v>
      </c>
      <c r="H160" s="216">
        <v>15</v>
      </c>
      <c r="I160" s="217"/>
      <c r="J160" s="218">
        <f>ROUND(I160*H160,2)</f>
        <v>0</v>
      </c>
      <c r="K160" s="219"/>
      <c r="L160" s="41"/>
      <c r="M160" s="220" t="s">
        <v>1</v>
      </c>
      <c r="N160" s="221" t="s">
        <v>38</v>
      </c>
      <c r="O160" s="88"/>
      <c r="P160" s="222">
        <f>O160*H160</f>
        <v>0</v>
      </c>
      <c r="Q160" s="222">
        <v>0.00059000000000000003</v>
      </c>
      <c r="R160" s="222">
        <f>Q160*H160</f>
        <v>0.0088500000000000002</v>
      </c>
      <c r="S160" s="222">
        <v>0</v>
      </c>
      <c r="T160" s="22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4" t="s">
        <v>183</v>
      </c>
      <c r="AT160" s="224" t="s">
        <v>125</v>
      </c>
      <c r="AU160" s="224" t="s">
        <v>83</v>
      </c>
      <c r="AY160" s="14" t="s">
        <v>121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4" t="s">
        <v>81</v>
      </c>
      <c r="BK160" s="225">
        <f>ROUND(I160*H160,2)</f>
        <v>0</v>
      </c>
      <c r="BL160" s="14" t="s">
        <v>183</v>
      </c>
      <c r="BM160" s="224" t="s">
        <v>229</v>
      </c>
    </row>
    <row r="161" s="2" customFormat="1" ht="24.15" customHeight="1">
      <c r="A161" s="35"/>
      <c r="B161" s="36"/>
      <c r="C161" s="212" t="s">
        <v>230</v>
      </c>
      <c r="D161" s="212" t="s">
        <v>125</v>
      </c>
      <c r="E161" s="213" t="s">
        <v>231</v>
      </c>
      <c r="F161" s="214" t="s">
        <v>232</v>
      </c>
      <c r="G161" s="215" t="s">
        <v>149</v>
      </c>
      <c r="H161" s="216">
        <v>5</v>
      </c>
      <c r="I161" s="217"/>
      <c r="J161" s="218">
        <f>ROUND(I161*H161,2)</f>
        <v>0</v>
      </c>
      <c r="K161" s="219"/>
      <c r="L161" s="41"/>
      <c r="M161" s="220" t="s">
        <v>1</v>
      </c>
      <c r="N161" s="221" t="s">
        <v>38</v>
      </c>
      <c r="O161" s="88"/>
      <c r="P161" s="222">
        <f>O161*H161</f>
        <v>0</v>
      </c>
      <c r="Q161" s="222">
        <v>0.0020100000000000001</v>
      </c>
      <c r="R161" s="222">
        <f>Q161*H161</f>
        <v>0.01005</v>
      </c>
      <c r="S161" s="222">
        <v>0</v>
      </c>
      <c r="T161" s="22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4" t="s">
        <v>183</v>
      </c>
      <c r="AT161" s="224" t="s">
        <v>125</v>
      </c>
      <c r="AU161" s="224" t="s">
        <v>83</v>
      </c>
      <c r="AY161" s="14" t="s">
        <v>121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4" t="s">
        <v>81</v>
      </c>
      <c r="BK161" s="225">
        <f>ROUND(I161*H161,2)</f>
        <v>0</v>
      </c>
      <c r="BL161" s="14" t="s">
        <v>183</v>
      </c>
      <c r="BM161" s="224" t="s">
        <v>233</v>
      </c>
    </row>
    <row r="162" s="2" customFormat="1" ht="21.75" customHeight="1">
      <c r="A162" s="35"/>
      <c r="B162" s="36"/>
      <c r="C162" s="212" t="s">
        <v>122</v>
      </c>
      <c r="D162" s="212" t="s">
        <v>125</v>
      </c>
      <c r="E162" s="213" t="s">
        <v>234</v>
      </c>
      <c r="F162" s="214" t="s">
        <v>235</v>
      </c>
      <c r="G162" s="215" t="s">
        <v>149</v>
      </c>
      <c r="H162" s="216">
        <v>35</v>
      </c>
      <c r="I162" s="217"/>
      <c r="J162" s="218">
        <f>ROUND(I162*H162,2)</f>
        <v>0</v>
      </c>
      <c r="K162" s="219"/>
      <c r="L162" s="41"/>
      <c r="M162" s="220" t="s">
        <v>1</v>
      </c>
      <c r="N162" s="221" t="s">
        <v>38</v>
      </c>
      <c r="O162" s="88"/>
      <c r="P162" s="222">
        <f>O162*H162</f>
        <v>0</v>
      </c>
      <c r="Q162" s="222">
        <v>0.00048000000000000001</v>
      </c>
      <c r="R162" s="222">
        <f>Q162*H162</f>
        <v>0.016799999999999999</v>
      </c>
      <c r="S162" s="222">
        <v>0</v>
      </c>
      <c r="T162" s="22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4" t="s">
        <v>183</v>
      </c>
      <c r="AT162" s="224" t="s">
        <v>125</v>
      </c>
      <c r="AU162" s="224" t="s">
        <v>83</v>
      </c>
      <c r="AY162" s="14" t="s">
        <v>121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4" t="s">
        <v>81</v>
      </c>
      <c r="BK162" s="225">
        <f>ROUND(I162*H162,2)</f>
        <v>0</v>
      </c>
      <c r="BL162" s="14" t="s">
        <v>183</v>
      </c>
      <c r="BM162" s="224" t="s">
        <v>236</v>
      </c>
    </row>
    <row r="163" s="2" customFormat="1" ht="21.75" customHeight="1">
      <c r="A163" s="35"/>
      <c r="B163" s="36"/>
      <c r="C163" s="212" t="s">
        <v>237</v>
      </c>
      <c r="D163" s="212" t="s">
        <v>125</v>
      </c>
      <c r="E163" s="213" t="s">
        <v>238</v>
      </c>
      <c r="F163" s="214" t="s">
        <v>239</v>
      </c>
      <c r="G163" s="215" t="s">
        <v>149</v>
      </c>
      <c r="H163" s="216">
        <v>10</v>
      </c>
      <c r="I163" s="217"/>
      <c r="J163" s="218">
        <f>ROUND(I163*H163,2)</f>
        <v>0</v>
      </c>
      <c r="K163" s="219"/>
      <c r="L163" s="41"/>
      <c r="M163" s="220" t="s">
        <v>1</v>
      </c>
      <c r="N163" s="221" t="s">
        <v>38</v>
      </c>
      <c r="O163" s="88"/>
      <c r="P163" s="222">
        <f>O163*H163</f>
        <v>0</v>
      </c>
      <c r="Q163" s="222">
        <v>0.0022399999999999998</v>
      </c>
      <c r="R163" s="222">
        <f>Q163*H163</f>
        <v>0.022399999999999996</v>
      </c>
      <c r="S163" s="222">
        <v>0</v>
      </c>
      <c r="T163" s="22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4" t="s">
        <v>183</v>
      </c>
      <c r="AT163" s="224" t="s">
        <v>125</v>
      </c>
      <c r="AU163" s="224" t="s">
        <v>83</v>
      </c>
      <c r="AY163" s="14" t="s">
        <v>121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4" t="s">
        <v>81</v>
      </c>
      <c r="BK163" s="225">
        <f>ROUND(I163*H163,2)</f>
        <v>0</v>
      </c>
      <c r="BL163" s="14" t="s">
        <v>183</v>
      </c>
      <c r="BM163" s="224" t="s">
        <v>240</v>
      </c>
    </row>
    <row r="164" s="2" customFormat="1" ht="21.75" customHeight="1">
      <c r="A164" s="35"/>
      <c r="B164" s="36"/>
      <c r="C164" s="226" t="s">
        <v>241</v>
      </c>
      <c r="D164" s="226" t="s">
        <v>179</v>
      </c>
      <c r="E164" s="227" t="s">
        <v>242</v>
      </c>
      <c r="F164" s="228" t="s">
        <v>243</v>
      </c>
      <c r="G164" s="229" t="s">
        <v>144</v>
      </c>
      <c r="H164" s="230">
        <v>2</v>
      </c>
      <c r="I164" s="231"/>
      <c r="J164" s="232">
        <f>ROUND(I164*H164,2)</f>
        <v>0</v>
      </c>
      <c r="K164" s="233"/>
      <c r="L164" s="234"/>
      <c r="M164" s="235" t="s">
        <v>1</v>
      </c>
      <c r="N164" s="236" t="s">
        <v>38</v>
      </c>
      <c r="O164" s="88"/>
      <c r="P164" s="222">
        <f>O164*H164</f>
        <v>0</v>
      </c>
      <c r="Q164" s="222">
        <v>0.00013999999999999999</v>
      </c>
      <c r="R164" s="222">
        <f>Q164*H164</f>
        <v>0.00027999999999999998</v>
      </c>
      <c r="S164" s="222">
        <v>0</v>
      </c>
      <c r="T164" s="22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4" t="s">
        <v>182</v>
      </c>
      <c r="AT164" s="224" t="s">
        <v>179</v>
      </c>
      <c r="AU164" s="224" t="s">
        <v>83</v>
      </c>
      <c r="AY164" s="14" t="s">
        <v>121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4" t="s">
        <v>81</v>
      </c>
      <c r="BK164" s="225">
        <f>ROUND(I164*H164,2)</f>
        <v>0</v>
      </c>
      <c r="BL164" s="14" t="s">
        <v>183</v>
      </c>
      <c r="BM164" s="224" t="s">
        <v>244</v>
      </c>
    </row>
    <row r="165" s="2" customFormat="1" ht="24.15" customHeight="1">
      <c r="A165" s="35"/>
      <c r="B165" s="36"/>
      <c r="C165" s="226" t="s">
        <v>245</v>
      </c>
      <c r="D165" s="226" t="s">
        <v>179</v>
      </c>
      <c r="E165" s="227" t="s">
        <v>246</v>
      </c>
      <c r="F165" s="228" t="s">
        <v>247</v>
      </c>
      <c r="G165" s="229" t="s">
        <v>144</v>
      </c>
      <c r="H165" s="230">
        <v>1</v>
      </c>
      <c r="I165" s="231"/>
      <c r="J165" s="232">
        <f>ROUND(I165*H165,2)</f>
        <v>0</v>
      </c>
      <c r="K165" s="233"/>
      <c r="L165" s="234"/>
      <c r="M165" s="235" t="s">
        <v>1</v>
      </c>
      <c r="N165" s="236" t="s">
        <v>38</v>
      </c>
      <c r="O165" s="88"/>
      <c r="P165" s="222">
        <f>O165*H165</f>
        <v>0</v>
      </c>
      <c r="Q165" s="222">
        <v>0.00033</v>
      </c>
      <c r="R165" s="222">
        <f>Q165*H165</f>
        <v>0.00033</v>
      </c>
      <c r="S165" s="222">
        <v>0</v>
      </c>
      <c r="T165" s="22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4" t="s">
        <v>182</v>
      </c>
      <c r="AT165" s="224" t="s">
        <v>179</v>
      </c>
      <c r="AU165" s="224" t="s">
        <v>83</v>
      </c>
      <c r="AY165" s="14" t="s">
        <v>121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4" t="s">
        <v>81</v>
      </c>
      <c r="BK165" s="225">
        <f>ROUND(I165*H165,2)</f>
        <v>0</v>
      </c>
      <c r="BL165" s="14" t="s">
        <v>183</v>
      </c>
      <c r="BM165" s="224" t="s">
        <v>248</v>
      </c>
    </row>
    <row r="166" s="2" customFormat="1" ht="24.15" customHeight="1">
      <c r="A166" s="35"/>
      <c r="B166" s="36"/>
      <c r="C166" s="212" t="s">
        <v>249</v>
      </c>
      <c r="D166" s="212" t="s">
        <v>125</v>
      </c>
      <c r="E166" s="213" t="s">
        <v>250</v>
      </c>
      <c r="F166" s="214" t="s">
        <v>251</v>
      </c>
      <c r="G166" s="215" t="s">
        <v>144</v>
      </c>
      <c r="H166" s="216">
        <v>23</v>
      </c>
      <c r="I166" s="217"/>
      <c r="J166" s="218">
        <f>ROUND(I166*H166,2)</f>
        <v>0</v>
      </c>
      <c r="K166" s="219"/>
      <c r="L166" s="41"/>
      <c r="M166" s="220" t="s">
        <v>1</v>
      </c>
      <c r="N166" s="221" t="s">
        <v>38</v>
      </c>
      <c r="O166" s="88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4" t="s">
        <v>183</v>
      </c>
      <c r="AT166" s="224" t="s">
        <v>125</v>
      </c>
      <c r="AU166" s="224" t="s">
        <v>83</v>
      </c>
      <c r="AY166" s="14" t="s">
        <v>121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4" t="s">
        <v>81</v>
      </c>
      <c r="BK166" s="225">
        <f>ROUND(I166*H166,2)</f>
        <v>0</v>
      </c>
      <c r="BL166" s="14" t="s">
        <v>183</v>
      </c>
      <c r="BM166" s="224" t="s">
        <v>252</v>
      </c>
    </row>
    <row r="167" s="2" customFormat="1" ht="24.15" customHeight="1">
      <c r="A167" s="35"/>
      <c r="B167" s="36"/>
      <c r="C167" s="212" t="s">
        <v>8</v>
      </c>
      <c r="D167" s="212" t="s">
        <v>125</v>
      </c>
      <c r="E167" s="213" t="s">
        <v>253</v>
      </c>
      <c r="F167" s="214" t="s">
        <v>254</v>
      </c>
      <c r="G167" s="215" t="s">
        <v>144</v>
      </c>
      <c r="H167" s="216">
        <v>2</v>
      </c>
      <c r="I167" s="217"/>
      <c r="J167" s="218">
        <f>ROUND(I167*H167,2)</f>
        <v>0</v>
      </c>
      <c r="K167" s="219"/>
      <c r="L167" s="41"/>
      <c r="M167" s="220" t="s">
        <v>1</v>
      </c>
      <c r="N167" s="221" t="s">
        <v>38</v>
      </c>
      <c r="O167" s="88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4" t="s">
        <v>183</v>
      </c>
      <c r="AT167" s="224" t="s">
        <v>125</v>
      </c>
      <c r="AU167" s="224" t="s">
        <v>83</v>
      </c>
      <c r="AY167" s="14" t="s">
        <v>121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4" t="s">
        <v>81</v>
      </c>
      <c r="BK167" s="225">
        <f>ROUND(I167*H167,2)</f>
        <v>0</v>
      </c>
      <c r="BL167" s="14" t="s">
        <v>183</v>
      </c>
      <c r="BM167" s="224" t="s">
        <v>255</v>
      </c>
    </row>
    <row r="168" s="2" customFormat="1" ht="24.15" customHeight="1">
      <c r="A168" s="35"/>
      <c r="B168" s="36"/>
      <c r="C168" s="212" t="s">
        <v>256</v>
      </c>
      <c r="D168" s="212" t="s">
        <v>125</v>
      </c>
      <c r="E168" s="213" t="s">
        <v>257</v>
      </c>
      <c r="F168" s="214" t="s">
        <v>258</v>
      </c>
      <c r="G168" s="215" t="s">
        <v>144</v>
      </c>
      <c r="H168" s="216">
        <v>2</v>
      </c>
      <c r="I168" s="217"/>
      <c r="J168" s="218">
        <f>ROUND(I168*H168,2)</f>
        <v>0</v>
      </c>
      <c r="K168" s="219"/>
      <c r="L168" s="41"/>
      <c r="M168" s="220" t="s">
        <v>1</v>
      </c>
      <c r="N168" s="221" t="s">
        <v>38</v>
      </c>
      <c r="O168" s="88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4" t="s">
        <v>183</v>
      </c>
      <c r="AT168" s="224" t="s">
        <v>125</v>
      </c>
      <c r="AU168" s="224" t="s">
        <v>83</v>
      </c>
      <c r="AY168" s="14" t="s">
        <v>121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4" t="s">
        <v>81</v>
      </c>
      <c r="BK168" s="225">
        <f>ROUND(I168*H168,2)</f>
        <v>0</v>
      </c>
      <c r="BL168" s="14" t="s">
        <v>183</v>
      </c>
      <c r="BM168" s="224" t="s">
        <v>259</v>
      </c>
    </row>
    <row r="169" s="2" customFormat="1" ht="24.15" customHeight="1">
      <c r="A169" s="35"/>
      <c r="B169" s="36"/>
      <c r="C169" s="212" t="s">
        <v>260</v>
      </c>
      <c r="D169" s="212" t="s">
        <v>125</v>
      </c>
      <c r="E169" s="213" t="s">
        <v>261</v>
      </c>
      <c r="F169" s="214" t="s">
        <v>262</v>
      </c>
      <c r="G169" s="215" t="s">
        <v>149</v>
      </c>
      <c r="H169" s="216">
        <v>160</v>
      </c>
      <c r="I169" s="217"/>
      <c r="J169" s="218">
        <f>ROUND(I169*H169,2)</f>
        <v>0</v>
      </c>
      <c r="K169" s="219"/>
      <c r="L169" s="41"/>
      <c r="M169" s="220" t="s">
        <v>1</v>
      </c>
      <c r="N169" s="221" t="s">
        <v>38</v>
      </c>
      <c r="O169" s="88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4" t="s">
        <v>183</v>
      </c>
      <c r="AT169" s="224" t="s">
        <v>125</v>
      </c>
      <c r="AU169" s="224" t="s">
        <v>83</v>
      </c>
      <c r="AY169" s="14" t="s">
        <v>121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4" t="s">
        <v>81</v>
      </c>
      <c r="BK169" s="225">
        <f>ROUND(I169*H169,2)</f>
        <v>0</v>
      </c>
      <c r="BL169" s="14" t="s">
        <v>183</v>
      </c>
      <c r="BM169" s="224" t="s">
        <v>263</v>
      </c>
    </row>
    <row r="170" s="2" customFormat="1" ht="44.25" customHeight="1">
      <c r="A170" s="35"/>
      <c r="B170" s="36"/>
      <c r="C170" s="212" t="s">
        <v>264</v>
      </c>
      <c r="D170" s="212" t="s">
        <v>125</v>
      </c>
      <c r="E170" s="213" t="s">
        <v>265</v>
      </c>
      <c r="F170" s="214" t="s">
        <v>266</v>
      </c>
      <c r="G170" s="215" t="s">
        <v>267</v>
      </c>
      <c r="H170" s="242"/>
      <c r="I170" s="217"/>
      <c r="J170" s="218">
        <f>ROUND(I170*H170,2)</f>
        <v>0</v>
      </c>
      <c r="K170" s="219"/>
      <c r="L170" s="41"/>
      <c r="M170" s="220" t="s">
        <v>1</v>
      </c>
      <c r="N170" s="221" t="s">
        <v>38</v>
      </c>
      <c r="O170" s="88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4" t="s">
        <v>183</v>
      </c>
      <c r="AT170" s="224" t="s">
        <v>125</v>
      </c>
      <c r="AU170" s="224" t="s">
        <v>83</v>
      </c>
      <c r="AY170" s="14" t="s">
        <v>121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4" t="s">
        <v>81</v>
      </c>
      <c r="BK170" s="225">
        <f>ROUND(I170*H170,2)</f>
        <v>0</v>
      </c>
      <c r="BL170" s="14" t="s">
        <v>183</v>
      </c>
      <c r="BM170" s="224" t="s">
        <v>268</v>
      </c>
    </row>
    <row r="171" s="12" customFormat="1" ht="22.8" customHeight="1">
      <c r="A171" s="12"/>
      <c r="B171" s="196"/>
      <c r="C171" s="197"/>
      <c r="D171" s="198" t="s">
        <v>72</v>
      </c>
      <c r="E171" s="210" t="s">
        <v>269</v>
      </c>
      <c r="F171" s="210" t="s">
        <v>270</v>
      </c>
      <c r="G171" s="197"/>
      <c r="H171" s="197"/>
      <c r="I171" s="200"/>
      <c r="J171" s="211">
        <f>BK171</f>
        <v>0</v>
      </c>
      <c r="K171" s="197"/>
      <c r="L171" s="202"/>
      <c r="M171" s="203"/>
      <c r="N171" s="204"/>
      <c r="O171" s="204"/>
      <c r="P171" s="205">
        <f>SUM(P172:P208)</f>
        <v>0</v>
      </c>
      <c r="Q171" s="204"/>
      <c r="R171" s="205">
        <f>SUM(R172:R208)</f>
        <v>0.15329999999999999</v>
      </c>
      <c r="S171" s="204"/>
      <c r="T171" s="206">
        <f>SUM(T172:T208)</f>
        <v>0.39166999999999996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7" t="s">
        <v>83</v>
      </c>
      <c r="AT171" s="208" t="s">
        <v>72</v>
      </c>
      <c r="AU171" s="208" t="s">
        <v>81</v>
      </c>
      <c r="AY171" s="207" t="s">
        <v>121</v>
      </c>
      <c r="BK171" s="209">
        <f>SUM(BK172:BK208)</f>
        <v>0</v>
      </c>
    </row>
    <row r="172" s="2" customFormat="1" ht="24.15" customHeight="1">
      <c r="A172" s="35"/>
      <c r="B172" s="36"/>
      <c r="C172" s="226" t="s">
        <v>271</v>
      </c>
      <c r="D172" s="226" t="s">
        <v>179</v>
      </c>
      <c r="E172" s="227" t="s">
        <v>272</v>
      </c>
      <c r="F172" s="228" t="s">
        <v>273</v>
      </c>
      <c r="G172" s="229" t="s">
        <v>144</v>
      </c>
      <c r="H172" s="230">
        <v>10</v>
      </c>
      <c r="I172" s="231"/>
      <c r="J172" s="232">
        <f>ROUND(I172*H172,2)</f>
        <v>0</v>
      </c>
      <c r="K172" s="233"/>
      <c r="L172" s="234"/>
      <c r="M172" s="235" t="s">
        <v>1</v>
      </c>
      <c r="N172" s="236" t="s">
        <v>38</v>
      </c>
      <c r="O172" s="88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4" t="s">
        <v>182</v>
      </c>
      <c r="AT172" s="224" t="s">
        <v>179</v>
      </c>
      <c r="AU172" s="224" t="s">
        <v>83</v>
      </c>
      <c r="AY172" s="14" t="s">
        <v>121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4" t="s">
        <v>81</v>
      </c>
      <c r="BK172" s="225">
        <f>ROUND(I172*H172,2)</f>
        <v>0</v>
      </c>
      <c r="BL172" s="14" t="s">
        <v>183</v>
      </c>
      <c r="BM172" s="224" t="s">
        <v>274</v>
      </c>
    </row>
    <row r="173" s="2" customFormat="1">
      <c r="A173" s="35"/>
      <c r="B173" s="36"/>
      <c r="C173" s="37"/>
      <c r="D173" s="237" t="s">
        <v>185</v>
      </c>
      <c r="E173" s="37"/>
      <c r="F173" s="238" t="s">
        <v>275</v>
      </c>
      <c r="G173" s="37"/>
      <c r="H173" s="37"/>
      <c r="I173" s="239"/>
      <c r="J173" s="37"/>
      <c r="K173" s="37"/>
      <c r="L173" s="41"/>
      <c r="M173" s="240"/>
      <c r="N173" s="241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185</v>
      </c>
      <c r="AU173" s="14" t="s">
        <v>83</v>
      </c>
    </row>
    <row r="174" s="2" customFormat="1" ht="21.75" customHeight="1">
      <c r="A174" s="35"/>
      <c r="B174" s="36"/>
      <c r="C174" s="212" t="s">
        <v>276</v>
      </c>
      <c r="D174" s="212" t="s">
        <v>125</v>
      </c>
      <c r="E174" s="213" t="s">
        <v>277</v>
      </c>
      <c r="F174" s="214" t="s">
        <v>278</v>
      </c>
      <c r="G174" s="215" t="s">
        <v>149</v>
      </c>
      <c r="H174" s="216">
        <v>107</v>
      </c>
      <c r="I174" s="217"/>
      <c r="J174" s="218">
        <f>ROUND(I174*H174,2)</f>
        <v>0</v>
      </c>
      <c r="K174" s="219"/>
      <c r="L174" s="41"/>
      <c r="M174" s="220" t="s">
        <v>1</v>
      </c>
      <c r="N174" s="221" t="s">
        <v>38</v>
      </c>
      <c r="O174" s="88"/>
      <c r="P174" s="222">
        <f>O174*H174</f>
        <v>0</v>
      </c>
      <c r="Q174" s="222">
        <v>0</v>
      </c>
      <c r="R174" s="222">
        <f>Q174*H174</f>
        <v>0</v>
      </c>
      <c r="S174" s="222">
        <v>0.0034499999999999999</v>
      </c>
      <c r="T174" s="223">
        <f>S174*H174</f>
        <v>0.36914999999999998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4" t="s">
        <v>183</v>
      </c>
      <c r="AT174" s="224" t="s">
        <v>125</v>
      </c>
      <c r="AU174" s="224" t="s">
        <v>83</v>
      </c>
      <c r="AY174" s="14" t="s">
        <v>121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4" t="s">
        <v>81</v>
      </c>
      <c r="BK174" s="225">
        <f>ROUND(I174*H174,2)</f>
        <v>0</v>
      </c>
      <c r="BL174" s="14" t="s">
        <v>183</v>
      </c>
      <c r="BM174" s="224" t="s">
        <v>279</v>
      </c>
    </row>
    <row r="175" s="2" customFormat="1" ht="24.15" customHeight="1">
      <c r="A175" s="35"/>
      <c r="B175" s="36"/>
      <c r="C175" s="212" t="s">
        <v>280</v>
      </c>
      <c r="D175" s="212" t="s">
        <v>125</v>
      </c>
      <c r="E175" s="213" t="s">
        <v>281</v>
      </c>
      <c r="F175" s="214" t="s">
        <v>282</v>
      </c>
      <c r="G175" s="215" t="s">
        <v>149</v>
      </c>
      <c r="H175" s="216">
        <v>4</v>
      </c>
      <c r="I175" s="217"/>
      <c r="J175" s="218">
        <f>ROUND(I175*H175,2)</f>
        <v>0</v>
      </c>
      <c r="K175" s="219"/>
      <c r="L175" s="41"/>
      <c r="M175" s="220" t="s">
        <v>1</v>
      </c>
      <c r="N175" s="221" t="s">
        <v>38</v>
      </c>
      <c r="O175" s="88"/>
      <c r="P175" s="222">
        <f>O175*H175</f>
        <v>0</v>
      </c>
      <c r="Q175" s="222">
        <v>0</v>
      </c>
      <c r="R175" s="222">
        <f>Q175*H175</f>
        <v>0</v>
      </c>
      <c r="S175" s="222">
        <v>0.0056299999999999996</v>
      </c>
      <c r="T175" s="223">
        <f>S175*H175</f>
        <v>0.022519999999999998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4" t="s">
        <v>183</v>
      </c>
      <c r="AT175" s="224" t="s">
        <v>125</v>
      </c>
      <c r="AU175" s="224" t="s">
        <v>83</v>
      </c>
      <c r="AY175" s="14" t="s">
        <v>121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4" t="s">
        <v>81</v>
      </c>
      <c r="BK175" s="225">
        <f>ROUND(I175*H175,2)</f>
        <v>0</v>
      </c>
      <c r="BL175" s="14" t="s">
        <v>183</v>
      </c>
      <c r="BM175" s="224" t="s">
        <v>283</v>
      </c>
    </row>
    <row r="176" s="2" customFormat="1" ht="37.8" customHeight="1">
      <c r="A176" s="35"/>
      <c r="B176" s="36"/>
      <c r="C176" s="212" t="s">
        <v>284</v>
      </c>
      <c r="D176" s="212" t="s">
        <v>125</v>
      </c>
      <c r="E176" s="213" t="s">
        <v>285</v>
      </c>
      <c r="F176" s="214" t="s">
        <v>286</v>
      </c>
      <c r="G176" s="215" t="s">
        <v>144</v>
      </c>
      <c r="H176" s="216">
        <v>9</v>
      </c>
      <c r="I176" s="217"/>
      <c r="J176" s="218">
        <f>ROUND(I176*H176,2)</f>
        <v>0</v>
      </c>
      <c r="K176" s="219"/>
      <c r="L176" s="41"/>
      <c r="M176" s="220" t="s">
        <v>1</v>
      </c>
      <c r="N176" s="221" t="s">
        <v>38</v>
      </c>
      <c r="O176" s="88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4" t="s">
        <v>183</v>
      </c>
      <c r="AT176" s="224" t="s">
        <v>125</v>
      </c>
      <c r="AU176" s="224" t="s">
        <v>83</v>
      </c>
      <c r="AY176" s="14" t="s">
        <v>121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4" t="s">
        <v>81</v>
      </c>
      <c r="BK176" s="225">
        <f>ROUND(I176*H176,2)</f>
        <v>0</v>
      </c>
      <c r="BL176" s="14" t="s">
        <v>183</v>
      </c>
      <c r="BM176" s="224" t="s">
        <v>287</v>
      </c>
    </row>
    <row r="177" s="2" customFormat="1" ht="37.8" customHeight="1">
      <c r="A177" s="35"/>
      <c r="B177" s="36"/>
      <c r="C177" s="212" t="s">
        <v>288</v>
      </c>
      <c r="D177" s="212" t="s">
        <v>125</v>
      </c>
      <c r="E177" s="213" t="s">
        <v>289</v>
      </c>
      <c r="F177" s="214" t="s">
        <v>290</v>
      </c>
      <c r="G177" s="215" t="s">
        <v>144</v>
      </c>
      <c r="H177" s="216">
        <v>4</v>
      </c>
      <c r="I177" s="217"/>
      <c r="J177" s="218">
        <f>ROUND(I177*H177,2)</f>
        <v>0</v>
      </c>
      <c r="K177" s="219"/>
      <c r="L177" s="41"/>
      <c r="M177" s="220" t="s">
        <v>1</v>
      </c>
      <c r="N177" s="221" t="s">
        <v>38</v>
      </c>
      <c r="O177" s="88"/>
      <c r="P177" s="222">
        <f>O177*H177</f>
        <v>0</v>
      </c>
      <c r="Q177" s="222">
        <v>0.00080999999999999996</v>
      </c>
      <c r="R177" s="222">
        <f>Q177*H177</f>
        <v>0.0032399999999999998</v>
      </c>
      <c r="S177" s="222">
        <v>0</v>
      </c>
      <c r="T177" s="22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4" t="s">
        <v>183</v>
      </c>
      <c r="AT177" s="224" t="s">
        <v>125</v>
      </c>
      <c r="AU177" s="224" t="s">
        <v>83</v>
      </c>
      <c r="AY177" s="14" t="s">
        <v>121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4" t="s">
        <v>81</v>
      </c>
      <c r="BK177" s="225">
        <f>ROUND(I177*H177,2)</f>
        <v>0</v>
      </c>
      <c r="BL177" s="14" t="s">
        <v>183</v>
      </c>
      <c r="BM177" s="224" t="s">
        <v>291</v>
      </c>
    </row>
    <row r="178" s="2" customFormat="1" ht="37.8" customHeight="1">
      <c r="A178" s="35"/>
      <c r="B178" s="36"/>
      <c r="C178" s="212" t="s">
        <v>292</v>
      </c>
      <c r="D178" s="212" t="s">
        <v>125</v>
      </c>
      <c r="E178" s="213" t="s">
        <v>293</v>
      </c>
      <c r="F178" s="214" t="s">
        <v>294</v>
      </c>
      <c r="G178" s="215" t="s">
        <v>144</v>
      </c>
      <c r="H178" s="216">
        <v>4</v>
      </c>
      <c r="I178" s="217"/>
      <c r="J178" s="218">
        <f>ROUND(I178*H178,2)</f>
        <v>0</v>
      </c>
      <c r="K178" s="219"/>
      <c r="L178" s="41"/>
      <c r="M178" s="220" t="s">
        <v>1</v>
      </c>
      <c r="N178" s="221" t="s">
        <v>38</v>
      </c>
      <c r="O178" s="88"/>
      <c r="P178" s="222">
        <f>O178*H178</f>
        <v>0</v>
      </c>
      <c r="Q178" s="222">
        <v>0.00042999999999999999</v>
      </c>
      <c r="R178" s="222">
        <f>Q178*H178</f>
        <v>0.00172</v>
      </c>
      <c r="S178" s="222">
        <v>0</v>
      </c>
      <c r="T178" s="22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4" t="s">
        <v>183</v>
      </c>
      <c r="AT178" s="224" t="s">
        <v>125</v>
      </c>
      <c r="AU178" s="224" t="s">
        <v>83</v>
      </c>
      <c r="AY178" s="14" t="s">
        <v>121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4" t="s">
        <v>81</v>
      </c>
      <c r="BK178" s="225">
        <f>ROUND(I178*H178,2)</f>
        <v>0</v>
      </c>
      <c r="BL178" s="14" t="s">
        <v>183</v>
      </c>
      <c r="BM178" s="224" t="s">
        <v>295</v>
      </c>
    </row>
    <row r="179" s="2" customFormat="1" ht="37.8" customHeight="1">
      <c r="A179" s="35"/>
      <c r="B179" s="36"/>
      <c r="C179" s="212" t="s">
        <v>182</v>
      </c>
      <c r="D179" s="212" t="s">
        <v>125</v>
      </c>
      <c r="E179" s="213" t="s">
        <v>296</v>
      </c>
      <c r="F179" s="214" t="s">
        <v>297</v>
      </c>
      <c r="G179" s="215" t="s">
        <v>144</v>
      </c>
      <c r="H179" s="216">
        <v>1</v>
      </c>
      <c r="I179" s="217"/>
      <c r="J179" s="218">
        <f>ROUND(I179*H179,2)</f>
        <v>0</v>
      </c>
      <c r="K179" s="219"/>
      <c r="L179" s="41"/>
      <c r="M179" s="220" t="s">
        <v>1</v>
      </c>
      <c r="N179" s="221" t="s">
        <v>38</v>
      </c>
      <c r="O179" s="88"/>
      <c r="P179" s="222">
        <f>O179*H179</f>
        <v>0</v>
      </c>
      <c r="Q179" s="222">
        <v>0.0011999999999999999</v>
      </c>
      <c r="R179" s="222">
        <f>Q179*H179</f>
        <v>0.0011999999999999999</v>
      </c>
      <c r="S179" s="222">
        <v>0</v>
      </c>
      <c r="T179" s="22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4" t="s">
        <v>183</v>
      </c>
      <c r="AT179" s="224" t="s">
        <v>125</v>
      </c>
      <c r="AU179" s="224" t="s">
        <v>83</v>
      </c>
      <c r="AY179" s="14" t="s">
        <v>121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4" t="s">
        <v>81</v>
      </c>
      <c r="BK179" s="225">
        <f>ROUND(I179*H179,2)</f>
        <v>0</v>
      </c>
      <c r="BL179" s="14" t="s">
        <v>183</v>
      </c>
      <c r="BM179" s="224" t="s">
        <v>298</v>
      </c>
    </row>
    <row r="180" s="2" customFormat="1" ht="24.15" customHeight="1">
      <c r="A180" s="35"/>
      <c r="B180" s="36"/>
      <c r="C180" s="212" t="s">
        <v>299</v>
      </c>
      <c r="D180" s="212" t="s">
        <v>125</v>
      </c>
      <c r="E180" s="213" t="s">
        <v>300</v>
      </c>
      <c r="F180" s="214" t="s">
        <v>301</v>
      </c>
      <c r="G180" s="215" t="s">
        <v>149</v>
      </c>
      <c r="H180" s="216">
        <v>85</v>
      </c>
      <c r="I180" s="217"/>
      <c r="J180" s="218">
        <f>ROUND(I180*H180,2)</f>
        <v>0</v>
      </c>
      <c r="K180" s="219"/>
      <c r="L180" s="41"/>
      <c r="M180" s="220" t="s">
        <v>1</v>
      </c>
      <c r="N180" s="221" t="s">
        <v>38</v>
      </c>
      <c r="O180" s="88"/>
      <c r="P180" s="222">
        <f>O180*H180</f>
        <v>0</v>
      </c>
      <c r="Q180" s="222">
        <v>0.00072999999999999996</v>
      </c>
      <c r="R180" s="222">
        <f>Q180*H180</f>
        <v>0.062049999999999994</v>
      </c>
      <c r="S180" s="222">
        <v>0</v>
      </c>
      <c r="T180" s="22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4" t="s">
        <v>183</v>
      </c>
      <c r="AT180" s="224" t="s">
        <v>125</v>
      </c>
      <c r="AU180" s="224" t="s">
        <v>83</v>
      </c>
      <c r="AY180" s="14" t="s">
        <v>121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4" t="s">
        <v>81</v>
      </c>
      <c r="BK180" s="225">
        <f>ROUND(I180*H180,2)</f>
        <v>0</v>
      </c>
      <c r="BL180" s="14" t="s">
        <v>183</v>
      </c>
      <c r="BM180" s="224" t="s">
        <v>302</v>
      </c>
    </row>
    <row r="181" s="2" customFormat="1" ht="24.15" customHeight="1">
      <c r="A181" s="35"/>
      <c r="B181" s="36"/>
      <c r="C181" s="212" t="s">
        <v>303</v>
      </c>
      <c r="D181" s="212" t="s">
        <v>125</v>
      </c>
      <c r="E181" s="213" t="s">
        <v>304</v>
      </c>
      <c r="F181" s="214" t="s">
        <v>305</v>
      </c>
      <c r="G181" s="215" t="s">
        <v>149</v>
      </c>
      <c r="H181" s="216">
        <v>30</v>
      </c>
      <c r="I181" s="217"/>
      <c r="J181" s="218">
        <f>ROUND(I181*H181,2)</f>
        <v>0</v>
      </c>
      <c r="K181" s="219"/>
      <c r="L181" s="41"/>
      <c r="M181" s="220" t="s">
        <v>1</v>
      </c>
      <c r="N181" s="221" t="s">
        <v>38</v>
      </c>
      <c r="O181" s="88"/>
      <c r="P181" s="222">
        <f>O181*H181</f>
        <v>0</v>
      </c>
      <c r="Q181" s="222">
        <v>0.00097999999999999997</v>
      </c>
      <c r="R181" s="222">
        <f>Q181*H181</f>
        <v>0.029399999999999999</v>
      </c>
      <c r="S181" s="222">
        <v>0</v>
      </c>
      <c r="T181" s="22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4" t="s">
        <v>183</v>
      </c>
      <c r="AT181" s="224" t="s">
        <v>125</v>
      </c>
      <c r="AU181" s="224" t="s">
        <v>83</v>
      </c>
      <c r="AY181" s="14" t="s">
        <v>121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4" t="s">
        <v>81</v>
      </c>
      <c r="BK181" s="225">
        <f>ROUND(I181*H181,2)</f>
        <v>0</v>
      </c>
      <c r="BL181" s="14" t="s">
        <v>183</v>
      </c>
      <c r="BM181" s="224" t="s">
        <v>306</v>
      </c>
    </row>
    <row r="182" s="2" customFormat="1" ht="24.15" customHeight="1">
      <c r="A182" s="35"/>
      <c r="B182" s="36"/>
      <c r="C182" s="212" t="s">
        <v>307</v>
      </c>
      <c r="D182" s="212" t="s">
        <v>125</v>
      </c>
      <c r="E182" s="213" t="s">
        <v>308</v>
      </c>
      <c r="F182" s="214" t="s">
        <v>309</v>
      </c>
      <c r="G182" s="215" t="s">
        <v>149</v>
      </c>
      <c r="H182" s="216">
        <v>5</v>
      </c>
      <c r="I182" s="217"/>
      <c r="J182" s="218">
        <f>ROUND(I182*H182,2)</f>
        <v>0</v>
      </c>
      <c r="K182" s="219"/>
      <c r="L182" s="41"/>
      <c r="M182" s="220" t="s">
        <v>1</v>
      </c>
      <c r="N182" s="221" t="s">
        <v>38</v>
      </c>
      <c r="O182" s="88"/>
      <c r="P182" s="222">
        <f>O182*H182</f>
        <v>0</v>
      </c>
      <c r="Q182" s="222">
        <v>0.0012999999999999999</v>
      </c>
      <c r="R182" s="222">
        <f>Q182*H182</f>
        <v>0.0064999999999999997</v>
      </c>
      <c r="S182" s="222">
        <v>0</v>
      </c>
      <c r="T182" s="22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4" t="s">
        <v>183</v>
      </c>
      <c r="AT182" s="224" t="s">
        <v>125</v>
      </c>
      <c r="AU182" s="224" t="s">
        <v>83</v>
      </c>
      <c r="AY182" s="14" t="s">
        <v>121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4" t="s">
        <v>81</v>
      </c>
      <c r="BK182" s="225">
        <f>ROUND(I182*H182,2)</f>
        <v>0</v>
      </c>
      <c r="BL182" s="14" t="s">
        <v>183</v>
      </c>
      <c r="BM182" s="224" t="s">
        <v>310</v>
      </c>
    </row>
    <row r="183" s="2" customFormat="1" ht="24.15" customHeight="1">
      <c r="A183" s="35"/>
      <c r="B183" s="36"/>
      <c r="C183" s="212" t="s">
        <v>311</v>
      </c>
      <c r="D183" s="212" t="s">
        <v>125</v>
      </c>
      <c r="E183" s="213" t="s">
        <v>312</v>
      </c>
      <c r="F183" s="214" t="s">
        <v>313</v>
      </c>
      <c r="G183" s="215" t="s">
        <v>149</v>
      </c>
      <c r="H183" s="216">
        <v>5</v>
      </c>
      <c r="I183" s="217"/>
      <c r="J183" s="218">
        <f>ROUND(I183*H183,2)</f>
        <v>0</v>
      </c>
      <c r="K183" s="219"/>
      <c r="L183" s="41"/>
      <c r="M183" s="220" t="s">
        <v>1</v>
      </c>
      <c r="N183" s="221" t="s">
        <v>38</v>
      </c>
      <c r="O183" s="88"/>
      <c r="P183" s="222">
        <f>O183*H183</f>
        <v>0</v>
      </c>
      <c r="Q183" s="222">
        <v>0.00364</v>
      </c>
      <c r="R183" s="222">
        <f>Q183*H183</f>
        <v>0.018200000000000001</v>
      </c>
      <c r="S183" s="222">
        <v>0</v>
      </c>
      <c r="T183" s="22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4" t="s">
        <v>183</v>
      </c>
      <c r="AT183" s="224" t="s">
        <v>125</v>
      </c>
      <c r="AU183" s="224" t="s">
        <v>83</v>
      </c>
      <c r="AY183" s="14" t="s">
        <v>121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4" t="s">
        <v>81</v>
      </c>
      <c r="BK183" s="225">
        <f>ROUND(I183*H183,2)</f>
        <v>0</v>
      </c>
      <c r="BL183" s="14" t="s">
        <v>183</v>
      </c>
      <c r="BM183" s="224" t="s">
        <v>314</v>
      </c>
    </row>
    <row r="184" s="2" customFormat="1" ht="55.5" customHeight="1">
      <c r="A184" s="35"/>
      <c r="B184" s="36"/>
      <c r="C184" s="212" t="s">
        <v>315</v>
      </c>
      <c r="D184" s="212" t="s">
        <v>125</v>
      </c>
      <c r="E184" s="213" t="s">
        <v>316</v>
      </c>
      <c r="F184" s="214" t="s">
        <v>317</v>
      </c>
      <c r="G184" s="215" t="s">
        <v>149</v>
      </c>
      <c r="H184" s="216">
        <v>70</v>
      </c>
      <c r="I184" s="217"/>
      <c r="J184" s="218">
        <f>ROUND(I184*H184,2)</f>
        <v>0</v>
      </c>
      <c r="K184" s="219"/>
      <c r="L184" s="41"/>
      <c r="M184" s="220" t="s">
        <v>1</v>
      </c>
      <c r="N184" s="221" t="s">
        <v>38</v>
      </c>
      <c r="O184" s="88"/>
      <c r="P184" s="222">
        <f>O184*H184</f>
        <v>0</v>
      </c>
      <c r="Q184" s="222">
        <v>5.0000000000000002E-05</v>
      </c>
      <c r="R184" s="222">
        <f>Q184*H184</f>
        <v>0.0035000000000000001</v>
      </c>
      <c r="S184" s="222">
        <v>0</v>
      </c>
      <c r="T184" s="22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4" t="s">
        <v>183</v>
      </c>
      <c r="AT184" s="224" t="s">
        <v>125</v>
      </c>
      <c r="AU184" s="224" t="s">
        <v>83</v>
      </c>
      <c r="AY184" s="14" t="s">
        <v>121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4" t="s">
        <v>81</v>
      </c>
      <c r="BK184" s="225">
        <f>ROUND(I184*H184,2)</f>
        <v>0</v>
      </c>
      <c r="BL184" s="14" t="s">
        <v>183</v>
      </c>
      <c r="BM184" s="224" t="s">
        <v>318</v>
      </c>
    </row>
    <row r="185" s="2" customFormat="1" ht="55.5" customHeight="1">
      <c r="A185" s="35"/>
      <c r="B185" s="36"/>
      <c r="C185" s="212" t="s">
        <v>319</v>
      </c>
      <c r="D185" s="212" t="s">
        <v>125</v>
      </c>
      <c r="E185" s="213" t="s">
        <v>320</v>
      </c>
      <c r="F185" s="214" t="s">
        <v>321</v>
      </c>
      <c r="G185" s="215" t="s">
        <v>149</v>
      </c>
      <c r="H185" s="216">
        <v>30</v>
      </c>
      <c r="I185" s="217"/>
      <c r="J185" s="218">
        <f>ROUND(I185*H185,2)</f>
        <v>0</v>
      </c>
      <c r="K185" s="219"/>
      <c r="L185" s="41"/>
      <c r="M185" s="220" t="s">
        <v>1</v>
      </c>
      <c r="N185" s="221" t="s">
        <v>38</v>
      </c>
      <c r="O185" s="88"/>
      <c r="P185" s="222">
        <f>O185*H185</f>
        <v>0</v>
      </c>
      <c r="Q185" s="222">
        <v>6.9999999999999994E-05</v>
      </c>
      <c r="R185" s="222">
        <f>Q185*H185</f>
        <v>0.0020999999999999999</v>
      </c>
      <c r="S185" s="222">
        <v>0</v>
      </c>
      <c r="T185" s="22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4" t="s">
        <v>183</v>
      </c>
      <c r="AT185" s="224" t="s">
        <v>125</v>
      </c>
      <c r="AU185" s="224" t="s">
        <v>83</v>
      </c>
      <c r="AY185" s="14" t="s">
        <v>121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4" t="s">
        <v>81</v>
      </c>
      <c r="BK185" s="225">
        <f>ROUND(I185*H185,2)</f>
        <v>0</v>
      </c>
      <c r="BL185" s="14" t="s">
        <v>183</v>
      </c>
      <c r="BM185" s="224" t="s">
        <v>322</v>
      </c>
    </row>
    <row r="186" s="2" customFormat="1" ht="55.5" customHeight="1">
      <c r="A186" s="35"/>
      <c r="B186" s="36"/>
      <c r="C186" s="212" t="s">
        <v>323</v>
      </c>
      <c r="D186" s="212" t="s">
        <v>125</v>
      </c>
      <c r="E186" s="213" t="s">
        <v>324</v>
      </c>
      <c r="F186" s="214" t="s">
        <v>325</v>
      </c>
      <c r="G186" s="215" t="s">
        <v>149</v>
      </c>
      <c r="H186" s="216">
        <v>2.5</v>
      </c>
      <c r="I186" s="217"/>
      <c r="J186" s="218">
        <f>ROUND(I186*H186,2)</f>
        <v>0</v>
      </c>
      <c r="K186" s="219"/>
      <c r="L186" s="41"/>
      <c r="M186" s="220" t="s">
        <v>1</v>
      </c>
      <c r="N186" s="221" t="s">
        <v>38</v>
      </c>
      <c r="O186" s="88"/>
      <c r="P186" s="222">
        <f>O186*H186</f>
        <v>0</v>
      </c>
      <c r="Q186" s="222">
        <v>8.0000000000000007E-05</v>
      </c>
      <c r="R186" s="222">
        <f>Q186*H186</f>
        <v>0.00020000000000000001</v>
      </c>
      <c r="S186" s="222">
        <v>0</v>
      </c>
      <c r="T186" s="22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4" t="s">
        <v>183</v>
      </c>
      <c r="AT186" s="224" t="s">
        <v>125</v>
      </c>
      <c r="AU186" s="224" t="s">
        <v>83</v>
      </c>
      <c r="AY186" s="14" t="s">
        <v>121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4" t="s">
        <v>81</v>
      </c>
      <c r="BK186" s="225">
        <f>ROUND(I186*H186,2)</f>
        <v>0</v>
      </c>
      <c r="BL186" s="14" t="s">
        <v>183</v>
      </c>
      <c r="BM186" s="224" t="s">
        <v>326</v>
      </c>
    </row>
    <row r="187" s="2" customFormat="1" ht="55.5" customHeight="1">
      <c r="A187" s="35"/>
      <c r="B187" s="36"/>
      <c r="C187" s="212" t="s">
        <v>327</v>
      </c>
      <c r="D187" s="212" t="s">
        <v>125</v>
      </c>
      <c r="E187" s="213" t="s">
        <v>328</v>
      </c>
      <c r="F187" s="214" t="s">
        <v>329</v>
      </c>
      <c r="G187" s="215" t="s">
        <v>149</v>
      </c>
      <c r="H187" s="216">
        <v>15</v>
      </c>
      <c r="I187" s="217"/>
      <c r="J187" s="218">
        <f>ROUND(I187*H187,2)</f>
        <v>0</v>
      </c>
      <c r="K187" s="219"/>
      <c r="L187" s="41"/>
      <c r="M187" s="220" t="s">
        <v>1</v>
      </c>
      <c r="N187" s="221" t="s">
        <v>38</v>
      </c>
      <c r="O187" s="88"/>
      <c r="P187" s="222">
        <f>O187*H187</f>
        <v>0</v>
      </c>
      <c r="Q187" s="222">
        <v>6.9999999999999994E-05</v>
      </c>
      <c r="R187" s="222">
        <f>Q187*H187</f>
        <v>0.0010499999999999999</v>
      </c>
      <c r="S187" s="222">
        <v>0</v>
      </c>
      <c r="T187" s="22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4" t="s">
        <v>183</v>
      </c>
      <c r="AT187" s="224" t="s">
        <v>125</v>
      </c>
      <c r="AU187" s="224" t="s">
        <v>83</v>
      </c>
      <c r="AY187" s="14" t="s">
        <v>121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4" t="s">
        <v>81</v>
      </c>
      <c r="BK187" s="225">
        <f>ROUND(I187*H187,2)</f>
        <v>0</v>
      </c>
      <c r="BL187" s="14" t="s">
        <v>183</v>
      </c>
      <c r="BM187" s="224" t="s">
        <v>330</v>
      </c>
    </row>
    <row r="188" s="2" customFormat="1" ht="55.5" customHeight="1">
      <c r="A188" s="35"/>
      <c r="B188" s="36"/>
      <c r="C188" s="212" t="s">
        <v>331</v>
      </c>
      <c r="D188" s="212" t="s">
        <v>125</v>
      </c>
      <c r="E188" s="213" t="s">
        <v>332</v>
      </c>
      <c r="F188" s="214" t="s">
        <v>333</v>
      </c>
      <c r="G188" s="215" t="s">
        <v>149</v>
      </c>
      <c r="H188" s="216">
        <v>5</v>
      </c>
      <c r="I188" s="217"/>
      <c r="J188" s="218">
        <f>ROUND(I188*H188,2)</f>
        <v>0</v>
      </c>
      <c r="K188" s="219"/>
      <c r="L188" s="41"/>
      <c r="M188" s="220" t="s">
        <v>1</v>
      </c>
      <c r="N188" s="221" t="s">
        <v>38</v>
      </c>
      <c r="O188" s="88"/>
      <c r="P188" s="222">
        <f>O188*H188</f>
        <v>0</v>
      </c>
      <c r="Q188" s="222">
        <v>9.0000000000000006E-05</v>
      </c>
      <c r="R188" s="222">
        <f>Q188*H188</f>
        <v>0.00045000000000000004</v>
      </c>
      <c r="S188" s="222">
        <v>0</v>
      </c>
      <c r="T188" s="22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4" t="s">
        <v>183</v>
      </c>
      <c r="AT188" s="224" t="s">
        <v>125</v>
      </c>
      <c r="AU188" s="224" t="s">
        <v>83</v>
      </c>
      <c r="AY188" s="14" t="s">
        <v>121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4" t="s">
        <v>81</v>
      </c>
      <c r="BK188" s="225">
        <f>ROUND(I188*H188,2)</f>
        <v>0</v>
      </c>
      <c r="BL188" s="14" t="s">
        <v>183</v>
      </c>
      <c r="BM188" s="224" t="s">
        <v>334</v>
      </c>
    </row>
    <row r="189" s="2" customFormat="1" ht="55.5" customHeight="1">
      <c r="A189" s="35"/>
      <c r="B189" s="36"/>
      <c r="C189" s="212" t="s">
        <v>335</v>
      </c>
      <c r="D189" s="212" t="s">
        <v>125</v>
      </c>
      <c r="E189" s="213" t="s">
        <v>336</v>
      </c>
      <c r="F189" s="214" t="s">
        <v>337</v>
      </c>
      <c r="G189" s="215" t="s">
        <v>149</v>
      </c>
      <c r="H189" s="216">
        <v>2.5</v>
      </c>
      <c r="I189" s="217"/>
      <c r="J189" s="218">
        <f>ROUND(I189*H189,2)</f>
        <v>0</v>
      </c>
      <c r="K189" s="219"/>
      <c r="L189" s="41"/>
      <c r="M189" s="220" t="s">
        <v>1</v>
      </c>
      <c r="N189" s="221" t="s">
        <v>38</v>
      </c>
      <c r="O189" s="88"/>
      <c r="P189" s="222">
        <f>O189*H189</f>
        <v>0</v>
      </c>
      <c r="Q189" s="222">
        <v>0.00012</v>
      </c>
      <c r="R189" s="222">
        <f>Q189*H189</f>
        <v>0.00030000000000000003</v>
      </c>
      <c r="S189" s="222">
        <v>0</v>
      </c>
      <c r="T189" s="22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4" t="s">
        <v>183</v>
      </c>
      <c r="AT189" s="224" t="s">
        <v>125</v>
      </c>
      <c r="AU189" s="224" t="s">
        <v>83</v>
      </c>
      <c r="AY189" s="14" t="s">
        <v>121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4" t="s">
        <v>81</v>
      </c>
      <c r="BK189" s="225">
        <f>ROUND(I189*H189,2)</f>
        <v>0</v>
      </c>
      <c r="BL189" s="14" t="s">
        <v>183</v>
      </c>
      <c r="BM189" s="224" t="s">
        <v>338</v>
      </c>
    </row>
    <row r="190" s="2" customFormat="1" ht="24.15" customHeight="1">
      <c r="A190" s="35"/>
      <c r="B190" s="36"/>
      <c r="C190" s="212" t="s">
        <v>339</v>
      </c>
      <c r="D190" s="212" t="s">
        <v>125</v>
      </c>
      <c r="E190" s="213" t="s">
        <v>340</v>
      </c>
      <c r="F190" s="214" t="s">
        <v>341</v>
      </c>
      <c r="G190" s="215" t="s">
        <v>144</v>
      </c>
      <c r="H190" s="216">
        <v>27</v>
      </c>
      <c r="I190" s="217"/>
      <c r="J190" s="218">
        <f>ROUND(I190*H190,2)</f>
        <v>0</v>
      </c>
      <c r="K190" s="219"/>
      <c r="L190" s="41"/>
      <c r="M190" s="220" t="s">
        <v>1</v>
      </c>
      <c r="N190" s="221" t="s">
        <v>38</v>
      </c>
      <c r="O190" s="88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4" t="s">
        <v>183</v>
      </c>
      <c r="AT190" s="224" t="s">
        <v>125</v>
      </c>
      <c r="AU190" s="224" t="s">
        <v>83</v>
      </c>
      <c r="AY190" s="14" t="s">
        <v>121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4" t="s">
        <v>81</v>
      </c>
      <c r="BK190" s="225">
        <f>ROUND(I190*H190,2)</f>
        <v>0</v>
      </c>
      <c r="BL190" s="14" t="s">
        <v>183</v>
      </c>
      <c r="BM190" s="224" t="s">
        <v>342</v>
      </c>
    </row>
    <row r="191" s="2" customFormat="1" ht="24.15" customHeight="1">
      <c r="A191" s="35"/>
      <c r="B191" s="36"/>
      <c r="C191" s="212" t="s">
        <v>343</v>
      </c>
      <c r="D191" s="212" t="s">
        <v>125</v>
      </c>
      <c r="E191" s="213" t="s">
        <v>344</v>
      </c>
      <c r="F191" s="214" t="s">
        <v>345</v>
      </c>
      <c r="G191" s="215" t="s">
        <v>144</v>
      </c>
      <c r="H191" s="216">
        <v>30</v>
      </c>
      <c r="I191" s="217"/>
      <c r="J191" s="218">
        <f>ROUND(I191*H191,2)</f>
        <v>0</v>
      </c>
      <c r="K191" s="219"/>
      <c r="L191" s="41"/>
      <c r="M191" s="220" t="s">
        <v>1</v>
      </c>
      <c r="N191" s="221" t="s">
        <v>38</v>
      </c>
      <c r="O191" s="88"/>
      <c r="P191" s="222">
        <f>O191*H191</f>
        <v>0</v>
      </c>
      <c r="Q191" s="222">
        <v>0.00017000000000000001</v>
      </c>
      <c r="R191" s="222">
        <f>Q191*H191</f>
        <v>0.0051000000000000004</v>
      </c>
      <c r="S191" s="222">
        <v>0</v>
      </c>
      <c r="T191" s="22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4" t="s">
        <v>183</v>
      </c>
      <c r="AT191" s="224" t="s">
        <v>125</v>
      </c>
      <c r="AU191" s="224" t="s">
        <v>83</v>
      </c>
      <c r="AY191" s="14" t="s">
        <v>121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4" t="s">
        <v>81</v>
      </c>
      <c r="BK191" s="225">
        <f>ROUND(I191*H191,2)</f>
        <v>0</v>
      </c>
      <c r="BL191" s="14" t="s">
        <v>183</v>
      </c>
      <c r="BM191" s="224" t="s">
        <v>346</v>
      </c>
    </row>
    <row r="192" s="2" customFormat="1" ht="37.8" customHeight="1">
      <c r="A192" s="35"/>
      <c r="B192" s="36"/>
      <c r="C192" s="212" t="s">
        <v>347</v>
      </c>
      <c r="D192" s="212" t="s">
        <v>125</v>
      </c>
      <c r="E192" s="213" t="s">
        <v>348</v>
      </c>
      <c r="F192" s="214" t="s">
        <v>349</v>
      </c>
      <c r="G192" s="215" t="s">
        <v>144</v>
      </c>
      <c r="H192" s="216">
        <v>14</v>
      </c>
      <c r="I192" s="217"/>
      <c r="J192" s="218">
        <f>ROUND(I192*H192,2)</f>
        <v>0</v>
      </c>
      <c r="K192" s="219"/>
      <c r="L192" s="41"/>
      <c r="M192" s="220" t="s">
        <v>1</v>
      </c>
      <c r="N192" s="221" t="s">
        <v>38</v>
      </c>
      <c r="O192" s="88"/>
      <c r="P192" s="222">
        <f>O192*H192</f>
        <v>0</v>
      </c>
      <c r="Q192" s="222">
        <v>6.0000000000000002E-05</v>
      </c>
      <c r="R192" s="222">
        <f>Q192*H192</f>
        <v>0.00084000000000000003</v>
      </c>
      <c r="S192" s="222">
        <v>0</v>
      </c>
      <c r="T192" s="22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4" t="s">
        <v>183</v>
      </c>
      <c r="AT192" s="224" t="s">
        <v>125</v>
      </c>
      <c r="AU192" s="224" t="s">
        <v>83</v>
      </c>
      <c r="AY192" s="14" t="s">
        <v>121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4" t="s">
        <v>81</v>
      </c>
      <c r="BK192" s="225">
        <f>ROUND(I192*H192,2)</f>
        <v>0</v>
      </c>
      <c r="BL192" s="14" t="s">
        <v>183</v>
      </c>
      <c r="BM192" s="224" t="s">
        <v>350</v>
      </c>
    </row>
    <row r="193" s="2" customFormat="1" ht="37.8" customHeight="1">
      <c r="A193" s="35"/>
      <c r="B193" s="36"/>
      <c r="C193" s="212" t="s">
        <v>351</v>
      </c>
      <c r="D193" s="212" t="s">
        <v>125</v>
      </c>
      <c r="E193" s="213" t="s">
        <v>352</v>
      </c>
      <c r="F193" s="214" t="s">
        <v>353</v>
      </c>
      <c r="G193" s="215" t="s">
        <v>144</v>
      </c>
      <c r="H193" s="216">
        <v>6</v>
      </c>
      <c r="I193" s="217"/>
      <c r="J193" s="218">
        <f>ROUND(I193*H193,2)</f>
        <v>0</v>
      </c>
      <c r="K193" s="219"/>
      <c r="L193" s="41"/>
      <c r="M193" s="220" t="s">
        <v>1</v>
      </c>
      <c r="N193" s="221" t="s">
        <v>38</v>
      </c>
      <c r="O193" s="88"/>
      <c r="P193" s="222">
        <f>O193*H193</f>
        <v>0</v>
      </c>
      <c r="Q193" s="222">
        <v>0.00010000000000000001</v>
      </c>
      <c r="R193" s="222">
        <f>Q193*H193</f>
        <v>0.00060000000000000006</v>
      </c>
      <c r="S193" s="222">
        <v>0</v>
      </c>
      <c r="T193" s="22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4" t="s">
        <v>183</v>
      </c>
      <c r="AT193" s="224" t="s">
        <v>125</v>
      </c>
      <c r="AU193" s="224" t="s">
        <v>83</v>
      </c>
      <c r="AY193" s="14" t="s">
        <v>121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4" t="s">
        <v>81</v>
      </c>
      <c r="BK193" s="225">
        <f>ROUND(I193*H193,2)</f>
        <v>0</v>
      </c>
      <c r="BL193" s="14" t="s">
        <v>183</v>
      </c>
      <c r="BM193" s="224" t="s">
        <v>354</v>
      </c>
    </row>
    <row r="194" s="2" customFormat="1" ht="37.8" customHeight="1">
      <c r="A194" s="35"/>
      <c r="B194" s="36"/>
      <c r="C194" s="212" t="s">
        <v>355</v>
      </c>
      <c r="D194" s="212" t="s">
        <v>125</v>
      </c>
      <c r="E194" s="213" t="s">
        <v>356</v>
      </c>
      <c r="F194" s="214" t="s">
        <v>357</v>
      </c>
      <c r="G194" s="215" t="s">
        <v>144</v>
      </c>
      <c r="H194" s="216">
        <v>2</v>
      </c>
      <c r="I194" s="217"/>
      <c r="J194" s="218">
        <f>ROUND(I194*H194,2)</f>
        <v>0</v>
      </c>
      <c r="K194" s="219"/>
      <c r="L194" s="41"/>
      <c r="M194" s="220" t="s">
        <v>1</v>
      </c>
      <c r="N194" s="221" t="s">
        <v>38</v>
      </c>
      <c r="O194" s="88"/>
      <c r="P194" s="222">
        <f>O194*H194</f>
        <v>0</v>
      </c>
      <c r="Q194" s="222">
        <v>0.00018000000000000001</v>
      </c>
      <c r="R194" s="222">
        <f>Q194*H194</f>
        <v>0.00036000000000000002</v>
      </c>
      <c r="S194" s="222">
        <v>0</v>
      </c>
      <c r="T194" s="22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4" t="s">
        <v>183</v>
      </c>
      <c r="AT194" s="224" t="s">
        <v>125</v>
      </c>
      <c r="AU194" s="224" t="s">
        <v>83</v>
      </c>
      <c r="AY194" s="14" t="s">
        <v>121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4" t="s">
        <v>81</v>
      </c>
      <c r="BK194" s="225">
        <f>ROUND(I194*H194,2)</f>
        <v>0</v>
      </c>
      <c r="BL194" s="14" t="s">
        <v>183</v>
      </c>
      <c r="BM194" s="224" t="s">
        <v>358</v>
      </c>
    </row>
    <row r="195" s="2" customFormat="1" ht="37.8" customHeight="1">
      <c r="A195" s="35"/>
      <c r="B195" s="36"/>
      <c r="C195" s="212" t="s">
        <v>359</v>
      </c>
      <c r="D195" s="212" t="s">
        <v>125</v>
      </c>
      <c r="E195" s="213" t="s">
        <v>360</v>
      </c>
      <c r="F195" s="214" t="s">
        <v>361</v>
      </c>
      <c r="G195" s="215" t="s">
        <v>144</v>
      </c>
      <c r="H195" s="216">
        <v>4</v>
      </c>
      <c r="I195" s="217"/>
      <c r="J195" s="218">
        <f>ROUND(I195*H195,2)</f>
        <v>0</v>
      </c>
      <c r="K195" s="219"/>
      <c r="L195" s="41"/>
      <c r="M195" s="220" t="s">
        <v>1</v>
      </c>
      <c r="N195" s="221" t="s">
        <v>38</v>
      </c>
      <c r="O195" s="88"/>
      <c r="P195" s="222">
        <f>O195*H195</f>
        <v>0</v>
      </c>
      <c r="Q195" s="222">
        <v>0.00029999999999999997</v>
      </c>
      <c r="R195" s="222">
        <f>Q195*H195</f>
        <v>0.0011999999999999999</v>
      </c>
      <c r="S195" s="222">
        <v>0</v>
      </c>
      <c r="T195" s="22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4" t="s">
        <v>183</v>
      </c>
      <c r="AT195" s="224" t="s">
        <v>125</v>
      </c>
      <c r="AU195" s="224" t="s">
        <v>83</v>
      </c>
      <c r="AY195" s="14" t="s">
        <v>121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4" t="s">
        <v>81</v>
      </c>
      <c r="BK195" s="225">
        <f>ROUND(I195*H195,2)</f>
        <v>0</v>
      </c>
      <c r="BL195" s="14" t="s">
        <v>183</v>
      </c>
      <c r="BM195" s="224" t="s">
        <v>362</v>
      </c>
    </row>
    <row r="196" s="2" customFormat="1" ht="21.75" customHeight="1">
      <c r="A196" s="35"/>
      <c r="B196" s="36"/>
      <c r="C196" s="212" t="s">
        <v>363</v>
      </c>
      <c r="D196" s="212" t="s">
        <v>125</v>
      </c>
      <c r="E196" s="213" t="s">
        <v>364</v>
      </c>
      <c r="F196" s="214" t="s">
        <v>365</v>
      </c>
      <c r="G196" s="215" t="s">
        <v>144</v>
      </c>
      <c r="H196" s="216">
        <v>5</v>
      </c>
      <c r="I196" s="217"/>
      <c r="J196" s="218">
        <f>ROUND(I196*H196,2)</f>
        <v>0</v>
      </c>
      <c r="K196" s="219"/>
      <c r="L196" s="41"/>
      <c r="M196" s="220" t="s">
        <v>1</v>
      </c>
      <c r="N196" s="221" t="s">
        <v>38</v>
      </c>
      <c r="O196" s="88"/>
      <c r="P196" s="222">
        <f>O196*H196</f>
        <v>0</v>
      </c>
      <c r="Q196" s="222">
        <v>0.00025000000000000001</v>
      </c>
      <c r="R196" s="222">
        <f>Q196*H196</f>
        <v>0.00125</v>
      </c>
      <c r="S196" s="222">
        <v>0</v>
      </c>
      <c r="T196" s="223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4" t="s">
        <v>183</v>
      </c>
      <c r="AT196" s="224" t="s">
        <v>125</v>
      </c>
      <c r="AU196" s="224" t="s">
        <v>83</v>
      </c>
      <c r="AY196" s="14" t="s">
        <v>121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4" t="s">
        <v>81</v>
      </c>
      <c r="BK196" s="225">
        <f>ROUND(I196*H196,2)</f>
        <v>0</v>
      </c>
      <c r="BL196" s="14" t="s">
        <v>183</v>
      </c>
      <c r="BM196" s="224" t="s">
        <v>366</v>
      </c>
    </row>
    <row r="197" s="2" customFormat="1" ht="21.75" customHeight="1">
      <c r="A197" s="35"/>
      <c r="B197" s="36"/>
      <c r="C197" s="212" t="s">
        <v>367</v>
      </c>
      <c r="D197" s="212" t="s">
        <v>125</v>
      </c>
      <c r="E197" s="213" t="s">
        <v>368</v>
      </c>
      <c r="F197" s="214" t="s">
        <v>369</v>
      </c>
      <c r="G197" s="215" t="s">
        <v>144</v>
      </c>
      <c r="H197" s="216">
        <v>3</v>
      </c>
      <c r="I197" s="217"/>
      <c r="J197" s="218">
        <f>ROUND(I197*H197,2)</f>
        <v>0</v>
      </c>
      <c r="K197" s="219"/>
      <c r="L197" s="41"/>
      <c r="M197" s="220" t="s">
        <v>1</v>
      </c>
      <c r="N197" s="221" t="s">
        <v>38</v>
      </c>
      <c r="O197" s="88"/>
      <c r="P197" s="222">
        <f>O197*H197</f>
        <v>0</v>
      </c>
      <c r="Q197" s="222">
        <v>0.00036000000000000002</v>
      </c>
      <c r="R197" s="222">
        <f>Q197*H197</f>
        <v>0.00108</v>
      </c>
      <c r="S197" s="222">
        <v>0</v>
      </c>
      <c r="T197" s="22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4" t="s">
        <v>183</v>
      </c>
      <c r="AT197" s="224" t="s">
        <v>125</v>
      </c>
      <c r="AU197" s="224" t="s">
        <v>83</v>
      </c>
      <c r="AY197" s="14" t="s">
        <v>121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4" t="s">
        <v>81</v>
      </c>
      <c r="BK197" s="225">
        <f>ROUND(I197*H197,2)</f>
        <v>0</v>
      </c>
      <c r="BL197" s="14" t="s">
        <v>183</v>
      </c>
      <c r="BM197" s="224" t="s">
        <v>370</v>
      </c>
    </row>
    <row r="198" s="2" customFormat="1" ht="21.75" customHeight="1">
      <c r="A198" s="35"/>
      <c r="B198" s="36"/>
      <c r="C198" s="212" t="s">
        <v>371</v>
      </c>
      <c r="D198" s="212" t="s">
        <v>125</v>
      </c>
      <c r="E198" s="213" t="s">
        <v>372</v>
      </c>
      <c r="F198" s="214" t="s">
        <v>373</v>
      </c>
      <c r="G198" s="215" t="s">
        <v>144</v>
      </c>
      <c r="H198" s="216">
        <v>1</v>
      </c>
      <c r="I198" s="217"/>
      <c r="J198" s="218">
        <f>ROUND(I198*H198,2)</f>
        <v>0</v>
      </c>
      <c r="K198" s="219"/>
      <c r="L198" s="41"/>
      <c r="M198" s="220" t="s">
        <v>1</v>
      </c>
      <c r="N198" s="221" t="s">
        <v>38</v>
      </c>
      <c r="O198" s="88"/>
      <c r="P198" s="222">
        <f>O198*H198</f>
        <v>0</v>
      </c>
      <c r="Q198" s="222">
        <v>0.00044000000000000002</v>
      </c>
      <c r="R198" s="222">
        <f>Q198*H198</f>
        <v>0.00044000000000000002</v>
      </c>
      <c r="S198" s="222">
        <v>0</v>
      </c>
      <c r="T198" s="22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4" t="s">
        <v>183</v>
      </c>
      <c r="AT198" s="224" t="s">
        <v>125</v>
      </c>
      <c r="AU198" s="224" t="s">
        <v>83</v>
      </c>
      <c r="AY198" s="14" t="s">
        <v>121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4" t="s">
        <v>81</v>
      </c>
      <c r="BK198" s="225">
        <f>ROUND(I198*H198,2)</f>
        <v>0</v>
      </c>
      <c r="BL198" s="14" t="s">
        <v>183</v>
      </c>
      <c r="BM198" s="224" t="s">
        <v>374</v>
      </c>
    </row>
    <row r="199" s="2" customFormat="1" ht="21.75" customHeight="1">
      <c r="A199" s="35"/>
      <c r="B199" s="36"/>
      <c r="C199" s="212" t="s">
        <v>375</v>
      </c>
      <c r="D199" s="212" t="s">
        <v>125</v>
      </c>
      <c r="E199" s="213" t="s">
        <v>376</v>
      </c>
      <c r="F199" s="214" t="s">
        <v>377</v>
      </c>
      <c r="G199" s="215" t="s">
        <v>144</v>
      </c>
      <c r="H199" s="216">
        <v>2</v>
      </c>
      <c r="I199" s="217"/>
      <c r="J199" s="218">
        <f>ROUND(I199*H199,2)</f>
        <v>0</v>
      </c>
      <c r="K199" s="219"/>
      <c r="L199" s="41"/>
      <c r="M199" s="220" t="s">
        <v>1</v>
      </c>
      <c r="N199" s="221" t="s">
        <v>38</v>
      </c>
      <c r="O199" s="88"/>
      <c r="P199" s="222">
        <f>O199*H199</f>
        <v>0</v>
      </c>
      <c r="Q199" s="222">
        <v>0.0012800000000000001</v>
      </c>
      <c r="R199" s="222">
        <f>Q199*H199</f>
        <v>0.0025600000000000002</v>
      </c>
      <c r="S199" s="222">
        <v>0</v>
      </c>
      <c r="T199" s="223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4" t="s">
        <v>183</v>
      </c>
      <c r="AT199" s="224" t="s">
        <v>125</v>
      </c>
      <c r="AU199" s="224" t="s">
        <v>83</v>
      </c>
      <c r="AY199" s="14" t="s">
        <v>121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4" t="s">
        <v>81</v>
      </c>
      <c r="BK199" s="225">
        <f>ROUND(I199*H199,2)</f>
        <v>0</v>
      </c>
      <c r="BL199" s="14" t="s">
        <v>183</v>
      </c>
      <c r="BM199" s="224" t="s">
        <v>378</v>
      </c>
    </row>
    <row r="200" s="2" customFormat="1" ht="24.15" customHeight="1">
      <c r="A200" s="35"/>
      <c r="B200" s="36"/>
      <c r="C200" s="212" t="s">
        <v>379</v>
      </c>
      <c r="D200" s="212" t="s">
        <v>125</v>
      </c>
      <c r="E200" s="213" t="s">
        <v>380</v>
      </c>
      <c r="F200" s="214" t="s">
        <v>381</v>
      </c>
      <c r="G200" s="215" t="s">
        <v>144</v>
      </c>
      <c r="H200" s="216">
        <v>2</v>
      </c>
      <c r="I200" s="217"/>
      <c r="J200" s="218">
        <f>ROUND(I200*H200,2)</f>
        <v>0</v>
      </c>
      <c r="K200" s="219"/>
      <c r="L200" s="41"/>
      <c r="M200" s="220" t="s">
        <v>1</v>
      </c>
      <c r="N200" s="221" t="s">
        <v>38</v>
      </c>
      <c r="O200" s="88"/>
      <c r="P200" s="222">
        <f>O200*H200</f>
        <v>0</v>
      </c>
      <c r="Q200" s="222">
        <v>0.00022000000000000001</v>
      </c>
      <c r="R200" s="222">
        <f>Q200*H200</f>
        <v>0.00044000000000000002</v>
      </c>
      <c r="S200" s="222">
        <v>0</v>
      </c>
      <c r="T200" s="223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4" t="s">
        <v>183</v>
      </c>
      <c r="AT200" s="224" t="s">
        <v>125</v>
      </c>
      <c r="AU200" s="224" t="s">
        <v>83</v>
      </c>
      <c r="AY200" s="14" t="s">
        <v>121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4" t="s">
        <v>81</v>
      </c>
      <c r="BK200" s="225">
        <f>ROUND(I200*H200,2)</f>
        <v>0</v>
      </c>
      <c r="BL200" s="14" t="s">
        <v>183</v>
      </c>
      <c r="BM200" s="224" t="s">
        <v>382</v>
      </c>
    </row>
    <row r="201" s="2" customFormat="1" ht="16.5" customHeight="1">
      <c r="A201" s="35"/>
      <c r="B201" s="36"/>
      <c r="C201" s="212" t="s">
        <v>383</v>
      </c>
      <c r="D201" s="212" t="s">
        <v>125</v>
      </c>
      <c r="E201" s="213" t="s">
        <v>384</v>
      </c>
      <c r="F201" s="214" t="s">
        <v>385</v>
      </c>
      <c r="G201" s="215" t="s">
        <v>144</v>
      </c>
      <c r="H201" s="216">
        <v>5</v>
      </c>
      <c r="I201" s="217"/>
      <c r="J201" s="218">
        <f>ROUND(I201*H201,2)</f>
        <v>0</v>
      </c>
      <c r="K201" s="219"/>
      <c r="L201" s="41"/>
      <c r="M201" s="220" t="s">
        <v>1</v>
      </c>
      <c r="N201" s="221" t="s">
        <v>38</v>
      </c>
      <c r="O201" s="88"/>
      <c r="P201" s="222">
        <f>O201*H201</f>
        <v>0</v>
      </c>
      <c r="Q201" s="222">
        <v>0.00035</v>
      </c>
      <c r="R201" s="222">
        <f>Q201*H201</f>
        <v>0.00175</v>
      </c>
      <c r="S201" s="222">
        <v>0</v>
      </c>
      <c r="T201" s="223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4" t="s">
        <v>183</v>
      </c>
      <c r="AT201" s="224" t="s">
        <v>125</v>
      </c>
      <c r="AU201" s="224" t="s">
        <v>83</v>
      </c>
      <c r="AY201" s="14" t="s">
        <v>121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4" t="s">
        <v>81</v>
      </c>
      <c r="BK201" s="225">
        <f>ROUND(I201*H201,2)</f>
        <v>0</v>
      </c>
      <c r="BL201" s="14" t="s">
        <v>183</v>
      </c>
      <c r="BM201" s="224" t="s">
        <v>386</v>
      </c>
    </row>
    <row r="202" s="2" customFormat="1" ht="16.5" customHeight="1">
      <c r="A202" s="35"/>
      <c r="B202" s="36"/>
      <c r="C202" s="212" t="s">
        <v>387</v>
      </c>
      <c r="D202" s="212" t="s">
        <v>125</v>
      </c>
      <c r="E202" s="213" t="s">
        <v>388</v>
      </c>
      <c r="F202" s="214" t="s">
        <v>389</v>
      </c>
      <c r="G202" s="215" t="s">
        <v>144</v>
      </c>
      <c r="H202" s="216">
        <v>3</v>
      </c>
      <c r="I202" s="217"/>
      <c r="J202" s="218">
        <f>ROUND(I202*H202,2)</f>
        <v>0</v>
      </c>
      <c r="K202" s="219"/>
      <c r="L202" s="41"/>
      <c r="M202" s="220" t="s">
        <v>1</v>
      </c>
      <c r="N202" s="221" t="s">
        <v>38</v>
      </c>
      <c r="O202" s="88"/>
      <c r="P202" s="222">
        <f>O202*H202</f>
        <v>0</v>
      </c>
      <c r="Q202" s="222">
        <v>0.00056999999999999998</v>
      </c>
      <c r="R202" s="222">
        <f>Q202*H202</f>
        <v>0.0017099999999999999</v>
      </c>
      <c r="S202" s="222">
        <v>0</v>
      </c>
      <c r="T202" s="223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4" t="s">
        <v>183</v>
      </c>
      <c r="AT202" s="224" t="s">
        <v>125</v>
      </c>
      <c r="AU202" s="224" t="s">
        <v>83</v>
      </c>
      <c r="AY202" s="14" t="s">
        <v>121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4" t="s">
        <v>81</v>
      </c>
      <c r="BK202" s="225">
        <f>ROUND(I202*H202,2)</f>
        <v>0</v>
      </c>
      <c r="BL202" s="14" t="s">
        <v>183</v>
      </c>
      <c r="BM202" s="224" t="s">
        <v>390</v>
      </c>
    </row>
    <row r="203" s="2" customFormat="1" ht="16.5" customHeight="1">
      <c r="A203" s="35"/>
      <c r="B203" s="36"/>
      <c r="C203" s="212" t="s">
        <v>391</v>
      </c>
      <c r="D203" s="212" t="s">
        <v>125</v>
      </c>
      <c r="E203" s="213" t="s">
        <v>392</v>
      </c>
      <c r="F203" s="214" t="s">
        <v>393</v>
      </c>
      <c r="G203" s="215" t="s">
        <v>144</v>
      </c>
      <c r="H203" s="216">
        <v>1</v>
      </c>
      <c r="I203" s="217"/>
      <c r="J203" s="218">
        <f>ROUND(I203*H203,2)</f>
        <v>0</v>
      </c>
      <c r="K203" s="219"/>
      <c r="L203" s="41"/>
      <c r="M203" s="220" t="s">
        <v>1</v>
      </c>
      <c r="N203" s="221" t="s">
        <v>38</v>
      </c>
      <c r="O203" s="88"/>
      <c r="P203" s="222">
        <f>O203*H203</f>
        <v>0</v>
      </c>
      <c r="Q203" s="222">
        <v>0.00072000000000000005</v>
      </c>
      <c r="R203" s="222">
        <f>Q203*H203</f>
        <v>0.00072000000000000005</v>
      </c>
      <c r="S203" s="222">
        <v>0</v>
      </c>
      <c r="T203" s="22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4" t="s">
        <v>183</v>
      </c>
      <c r="AT203" s="224" t="s">
        <v>125</v>
      </c>
      <c r="AU203" s="224" t="s">
        <v>83</v>
      </c>
      <c r="AY203" s="14" t="s">
        <v>121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4" t="s">
        <v>81</v>
      </c>
      <c r="BK203" s="225">
        <f>ROUND(I203*H203,2)</f>
        <v>0</v>
      </c>
      <c r="BL203" s="14" t="s">
        <v>183</v>
      </c>
      <c r="BM203" s="224" t="s">
        <v>394</v>
      </c>
    </row>
    <row r="204" s="2" customFormat="1" ht="16.5" customHeight="1">
      <c r="A204" s="35"/>
      <c r="B204" s="36"/>
      <c r="C204" s="212" t="s">
        <v>395</v>
      </c>
      <c r="D204" s="212" t="s">
        <v>125</v>
      </c>
      <c r="E204" s="213" t="s">
        <v>396</v>
      </c>
      <c r="F204" s="214" t="s">
        <v>397</v>
      </c>
      <c r="G204" s="215" t="s">
        <v>144</v>
      </c>
      <c r="H204" s="216">
        <v>2</v>
      </c>
      <c r="I204" s="217"/>
      <c r="J204" s="218">
        <f>ROUND(I204*H204,2)</f>
        <v>0</v>
      </c>
      <c r="K204" s="219"/>
      <c r="L204" s="41"/>
      <c r="M204" s="220" t="s">
        <v>1</v>
      </c>
      <c r="N204" s="221" t="s">
        <v>38</v>
      </c>
      <c r="O204" s="88"/>
      <c r="P204" s="222">
        <f>O204*H204</f>
        <v>0</v>
      </c>
      <c r="Q204" s="222">
        <v>0.0015200000000000001</v>
      </c>
      <c r="R204" s="222">
        <f>Q204*H204</f>
        <v>0.0030400000000000002</v>
      </c>
      <c r="S204" s="222">
        <v>0</v>
      </c>
      <c r="T204" s="223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4" t="s">
        <v>183</v>
      </c>
      <c r="AT204" s="224" t="s">
        <v>125</v>
      </c>
      <c r="AU204" s="224" t="s">
        <v>83</v>
      </c>
      <c r="AY204" s="14" t="s">
        <v>121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4" t="s">
        <v>81</v>
      </c>
      <c r="BK204" s="225">
        <f>ROUND(I204*H204,2)</f>
        <v>0</v>
      </c>
      <c r="BL204" s="14" t="s">
        <v>183</v>
      </c>
      <c r="BM204" s="224" t="s">
        <v>398</v>
      </c>
    </row>
    <row r="205" s="2" customFormat="1" ht="24.15" customHeight="1">
      <c r="A205" s="35"/>
      <c r="B205" s="36"/>
      <c r="C205" s="212" t="s">
        <v>399</v>
      </c>
      <c r="D205" s="212" t="s">
        <v>125</v>
      </c>
      <c r="E205" s="213" t="s">
        <v>400</v>
      </c>
      <c r="F205" s="214" t="s">
        <v>401</v>
      </c>
      <c r="G205" s="215" t="s">
        <v>144</v>
      </c>
      <c r="H205" s="216">
        <v>1</v>
      </c>
      <c r="I205" s="217"/>
      <c r="J205" s="218">
        <f>ROUND(I205*H205,2)</f>
        <v>0</v>
      </c>
      <c r="K205" s="219"/>
      <c r="L205" s="41"/>
      <c r="M205" s="220" t="s">
        <v>1</v>
      </c>
      <c r="N205" s="221" t="s">
        <v>38</v>
      </c>
      <c r="O205" s="88"/>
      <c r="P205" s="222">
        <f>O205*H205</f>
        <v>0</v>
      </c>
      <c r="Q205" s="222">
        <v>0.00035</v>
      </c>
      <c r="R205" s="222">
        <f>Q205*H205</f>
        <v>0.00035</v>
      </c>
      <c r="S205" s="222">
        <v>0</v>
      </c>
      <c r="T205" s="223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4" t="s">
        <v>183</v>
      </c>
      <c r="AT205" s="224" t="s">
        <v>125</v>
      </c>
      <c r="AU205" s="224" t="s">
        <v>83</v>
      </c>
      <c r="AY205" s="14" t="s">
        <v>121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4" t="s">
        <v>81</v>
      </c>
      <c r="BK205" s="225">
        <f>ROUND(I205*H205,2)</f>
        <v>0</v>
      </c>
      <c r="BL205" s="14" t="s">
        <v>183</v>
      </c>
      <c r="BM205" s="224" t="s">
        <v>402</v>
      </c>
    </row>
    <row r="206" s="2" customFormat="1" ht="24.15" customHeight="1">
      <c r="A206" s="35"/>
      <c r="B206" s="36"/>
      <c r="C206" s="212" t="s">
        <v>403</v>
      </c>
      <c r="D206" s="212" t="s">
        <v>125</v>
      </c>
      <c r="E206" s="213" t="s">
        <v>404</v>
      </c>
      <c r="F206" s="214" t="s">
        <v>405</v>
      </c>
      <c r="G206" s="215" t="s">
        <v>144</v>
      </c>
      <c r="H206" s="216">
        <v>2</v>
      </c>
      <c r="I206" s="217"/>
      <c r="J206" s="218">
        <f>ROUND(I206*H206,2)</f>
        <v>0</v>
      </c>
      <c r="K206" s="219"/>
      <c r="L206" s="41"/>
      <c r="M206" s="220" t="s">
        <v>1</v>
      </c>
      <c r="N206" s="221" t="s">
        <v>38</v>
      </c>
      <c r="O206" s="88"/>
      <c r="P206" s="222">
        <f>O206*H206</f>
        <v>0</v>
      </c>
      <c r="Q206" s="222">
        <v>0.00035</v>
      </c>
      <c r="R206" s="222">
        <f>Q206*H206</f>
        <v>0.00069999999999999999</v>
      </c>
      <c r="S206" s="222">
        <v>0</v>
      </c>
      <c r="T206" s="22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4" t="s">
        <v>183</v>
      </c>
      <c r="AT206" s="224" t="s">
        <v>125</v>
      </c>
      <c r="AU206" s="224" t="s">
        <v>83</v>
      </c>
      <c r="AY206" s="14" t="s">
        <v>121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4" t="s">
        <v>81</v>
      </c>
      <c r="BK206" s="225">
        <f>ROUND(I206*H206,2)</f>
        <v>0</v>
      </c>
      <c r="BL206" s="14" t="s">
        <v>183</v>
      </c>
      <c r="BM206" s="224" t="s">
        <v>406</v>
      </c>
    </row>
    <row r="207" s="2" customFormat="1" ht="33" customHeight="1">
      <c r="A207" s="35"/>
      <c r="B207" s="36"/>
      <c r="C207" s="212" t="s">
        <v>407</v>
      </c>
      <c r="D207" s="212" t="s">
        <v>125</v>
      </c>
      <c r="E207" s="213" t="s">
        <v>408</v>
      </c>
      <c r="F207" s="214" t="s">
        <v>409</v>
      </c>
      <c r="G207" s="215" t="s">
        <v>149</v>
      </c>
      <c r="H207" s="216">
        <v>125</v>
      </c>
      <c r="I207" s="217"/>
      <c r="J207" s="218">
        <f>ROUND(I207*H207,2)</f>
        <v>0</v>
      </c>
      <c r="K207" s="219"/>
      <c r="L207" s="41"/>
      <c r="M207" s="220" t="s">
        <v>1</v>
      </c>
      <c r="N207" s="221" t="s">
        <v>38</v>
      </c>
      <c r="O207" s="88"/>
      <c r="P207" s="222">
        <f>O207*H207</f>
        <v>0</v>
      </c>
      <c r="Q207" s="222">
        <v>1.0000000000000001E-05</v>
      </c>
      <c r="R207" s="222">
        <f>Q207*H207</f>
        <v>0.00125</v>
      </c>
      <c r="S207" s="222">
        <v>0</v>
      </c>
      <c r="T207" s="22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4" t="s">
        <v>183</v>
      </c>
      <c r="AT207" s="224" t="s">
        <v>125</v>
      </c>
      <c r="AU207" s="224" t="s">
        <v>83</v>
      </c>
      <c r="AY207" s="14" t="s">
        <v>121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4" t="s">
        <v>81</v>
      </c>
      <c r="BK207" s="225">
        <f>ROUND(I207*H207,2)</f>
        <v>0</v>
      </c>
      <c r="BL207" s="14" t="s">
        <v>183</v>
      </c>
      <c r="BM207" s="224" t="s">
        <v>410</v>
      </c>
    </row>
    <row r="208" s="2" customFormat="1" ht="44.25" customHeight="1">
      <c r="A208" s="35"/>
      <c r="B208" s="36"/>
      <c r="C208" s="212" t="s">
        <v>411</v>
      </c>
      <c r="D208" s="212" t="s">
        <v>125</v>
      </c>
      <c r="E208" s="213" t="s">
        <v>412</v>
      </c>
      <c r="F208" s="214" t="s">
        <v>413</v>
      </c>
      <c r="G208" s="215" t="s">
        <v>267</v>
      </c>
      <c r="H208" s="242"/>
      <c r="I208" s="217"/>
      <c r="J208" s="218">
        <f>ROUND(I208*H208,2)</f>
        <v>0</v>
      </c>
      <c r="K208" s="219"/>
      <c r="L208" s="41"/>
      <c r="M208" s="220" t="s">
        <v>1</v>
      </c>
      <c r="N208" s="221" t="s">
        <v>38</v>
      </c>
      <c r="O208" s="88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4" t="s">
        <v>183</v>
      </c>
      <c r="AT208" s="224" t="s">
        <v>125</v>
      </c>
      <c r="AU208" s="224" t="s">
        <v>83</v>
      </c>
      <c r="AY208" s="14" t="s">
        <v>121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4" t="s">
        <v>81</v>
      </c>
      <c r="BK208" s="225">
        <f>ROUND(I208*H208,2)</f>
        <v>0</v>
      </c>
      <c r="BL208" s="14" t="s">
        <v>183</v>
      </c>
      <c r="BM208" s="224" t="s">
        <v>414</v>
      </c>
    </row>
    <row r="209" s="12" customFormat="1" ht="22.8" customHeight="1">
      <c r="A209" s="12"/>
      <c r="B209" s="196"/>
      <c r="C209" s="197"/>
      <c r="D209" s="198" t="s">
        <v>72</v>
      </c>
      <c r="E209" s="210" t="s">
        <v>415</v>
      </c>
      <c r="F209" s="210" t="s">
        <v>416</v>
      </c>
      <c r="G209" s="197"/>
      <c r="H209" s="197"/>
      <c r="I209" s="200"/>
      <c r="J209" s="211">
        <f>BK209</f>
        <v>0</v>
      </c>
      <c r="K209" s="197"/>
      <c r="L209" s="202"/>
      <c r="M209" s="203"/>
      <c r="N209" s="204"/>
      <c r="O209" s="204"/>
      <c r="P209" s="205">
        <f>SUM(P210:P219)</f>
        <v>0</v>
      </c>
      <c r="Q209" s="204"/>
      <c r="R209" s="205">
        <f>SUM(R210:R219)</f>
        <v>0.023900000000000001</v>
      </c>
      <c r="S209" s="204"/>
      <c r="T209" s="206">
        <f>SUM(T210:T219)</f>
        <v>0.034380000000000001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7" t="s">
        <v>83</v>
      </c>
      <c r="AT209" s="208" t="s">
        <v>72</v>
      </c>
      <c r="AU209" s="208" t="s">
        <v>81</v>
      </c>
      <c r="AY209" s="207" t="s">
        <v>121</v>
      </c>
      <c r="BK209" s="209">
        <f>SUM(BK210:BK219)</f>
        <v>0</v>
      </c>
    </row>
    <row r="210" s="2" customFormat="1" ht="37.8" customHeight="1">
      <c r="A210" s="35"/>
      <c r="B210" s="36"/>
      <c r="C210" s="212" t="s">
        <v>417</v>
      </c>
      <c r="D210" s="212" t="s">
        <v>125</v>
      </c>
      <c r="E210" s="213" t="s">
        <v>418</v>
      </c>
      <c r="F210" s="214" t="s">
        <v>419</v>
      </c>
      <c r="G210" s="215" t="s">
        <v>144</v>
      </c>
      <c r="H210" s="216">
        <v>22</v>
      </c>
      <c r="I210" s="217"/>
      <c r="J210" s="218">
        <f>ROUND(I210*H210,2)</f>
        <v>0</v>
      </c>
      <c r="K210" s="219"/>
      <c r="L210" s="41"/>
      <c r="M210" s="220" t="s">
        <v>1</v>
      </c>
      <c r="N210" s="221" t="s">
        <v>38</v>
      </c>
      <c r="O210" s="88"/>
      <c r="P210" s="222">
        <f>O210*H210</f>
        <v>0</v>
      </c>
      <c r="Q210" s="222">
        <v>0.00034000000000000002</v>
      </c>
      <c r="R210" s="222">
        <f>Q210*H210</f>
        <v>0.0074800000000000005</v>
      </c>
      <c r="S210" s="222">
        <v>0</v>
      </c>
      <c r="T210" s="223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4" t="s">
        <v>183</v>
      </c>
      <c r="AT210" s="224" t="s">
        <v>125</v>
      </c>
      <c r="AU210" s="224" t="s">
        <v>83</v>
      </c>
      <c r="AY210" s="14" t="s">
        <v>121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4" t="s">
        <v>81</v>
      </c>
      <c r="BK210" s="225">
        <f>ROUND(I210*H210,2)</f>
        <v>0</v>
      </c>
      <c r="BL210" s="14" t="s">
        <v>183</v>
      </c>
      <c r="BM210" s="224" t="s">
        <v>420</v>
      </c>
    </row>
    <row r="211" s="2" customFormat="1" ht="24.15" customHeight="1">
      <c r="A211" s="35"/>
      <c r="B211" s="36"/>
      <c r="C211" s="212" t="s">
        <v>421</v>
      </c>
      <c r="D211" s="212" t="s">
        <v>125</v>
      </c>
      <c r="E211" s="213" t="s">
        <v>422</v>
      </c>
      <c r="F211" s="214" t="s">
        <v>423</v>
      </c>
      <c r="G211" s="215" t="s">
        <v>144</v>
      </c>
      <c r="H211" s="216">
        <v>23</v>
      </c>
      <c r="I211" s="217"/>
      <c r="J211" s="218">
        <f>ROUND(I211*H211,2)</f>
        <v>0</v>
      </c>
      <c r="K211" s="219"/>
      <c r="L211" s="41"/>
      <c r="M211" s="220" t="s">
        <v>1</v>
      </c>
      <c r="N211" s="221" t="s">
        <v>38</v>
      </c>
      <c r="O211" s="88"/>
      <c r="P211" s="222">
        <f>O211*H211</f>
        <v>0</v>
      </c>
      <c r="Q211" s="222">
        <v>4.0000000000000003E-05</v>
      </c>
      <c r="R211" s="222">
        <f>Q211*H211</f>
        <v>0.00092000000000000003</v>
      </c>
      <c r="S211" s="222">
        <v>0</v>
      </c>
      <c r="T211" s="223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4" t="s">
        <v>183</v>
      </c>
      <c r="AT211" s="224" t="s">
        <v>125</v>
      </c>
      <c r="AU211" s="224" t="s">
        <v>83</v>
      </c>
      <c r="AY211" s="14" t="s">
        <v>121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4" t="s">
        <v>81</v>
      </c>
      <c r="BK211" s="225">
        <f>ROUND(I211*H211,2)</f>
        <v>0</v>
      </c>
      <c r="BL211" s="14" t="s">
        <v>183</v>
      </c>
      <c r="BM211" s="224" t="s">
        <v>424</v>
      </c>
    </row>
    <row r="212" s="2" customFormat="1" ht="24.15" customHeight="1">
      <c r="A212" s="35"/>
      <c r="B212" s="36"/>
      <c r="C212" s="212" t="s">
        <v>425</v>
      </c>
      <c r="D212" s="212" t="s">
        <v>125</v>
      </c>
      <c r="E212" s="213" t="s">
        <v>426</v>
      </c>
      <c r="F212" s="214" t="s">
        <v>427</v>
      </c>
      <c r="G212" s="215" t="s">
        <v>144</v>
      </c>
      <c r="H212" s="216">
        <v>1</v>
      </c>
      <c r="I212" s="217"/>
      <c r="J212" s="218">
        <f>ROUND(I212*H212,2)</f>
        <v>0</v>
      </c>
      <c r="K212" s="219"/>
      <c r="L212" s="41"/>
      <c r="M212" s="220" t="s">
        <v>1</v>
      </c>
      <c r="N212" s="221" t="s">
        <v>38</v>
      </c>
      <c r="O212" s="88"/>
      <c r="P212" s="222">
        <f>O212*H212</f>
        <v>0</v>
      </c>
      <c r="Q212" s="222">
        <v>8.0000000000000007E-05</v>
      </c>
      <c r="R212" s="222">
        <f>Q212*H212</f>
        <v>8.0000000000000007E-05</v>
      </c>
      <c r="S212" s="222">
        <v>0</v>
      </c>
      <c r="T212" s="223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4" t="s">
        <v>183</v>
      </c>
      <c r="AT212" s="224" t="s">
        <v>125</v>
      </c>
      <c r="AU212" s="224" t="s">
        <v>83</v>
      </c>
      <c r="AY212" s="14" t="s">
        <v>121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4" t="s">
        <v>81</v>
      </c>
      <c r="BK212" s="225">
        <f>ROUND(I212*H212,2)</f>
        <v>0</v>
      </c>
      <c r="BL212" s="14" t="s">
        <v>183</v>
      </c>
      <c r="BM212" s="224" t="s">
        <v>428</v>
      </c>
    </row>
    <row r="213" s="2" customFormat="1" ht="24.15" customHeight="1">
      <c r="A213" s="35"/>
      <c r="B213" s="36"/>
      <c r="C213" s="212" t="s">
        <v>429</v>
      </c>
      <c r="D213" s="212" t="s">
        <v>125</v>
      </c>
      <c r="E213" s="213" t="s">
        <v>430</v>
      </c>
      <c r="F213" s="214" t="s">
        <v>431</v>
      </c>
      <c r="G213" s="215" t="s">
        <v>144</v>
      </c>
      <c r="H213" s="216">
        <v>24</v>
      </c>
      <c r="I213" s="217"/>
      <c r="J213" s="218">
        <f>ROUND(I213*H213,2)</f>
        <v>0</v>
      </c>
      <c r="K213" s="219"/>
      <c r="L213" s="41"/>
      <c r="M213" s="220" t="s">
        <v>1</v>
      </c>
      <c r="N213" s="221" t="s">
        <v>38</v>
      </c>
      <c r="O213" s="88"/>
      <c r="P213" s="222">
        <f>O213*H213</f>
        <v>0</v>
      </c>
      <c r="Q213" s="222">
        <v>0.00017000000000000001</v>
      </c>
      <c r="R213" s="222">
        <f>Q213*H213</f>
        <v>0.0040800000000000003</v>
      </c>
      <c r="S213" s="222">
        <v>0</v>
      </c>
      <c r="T213" s="22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4" t="s">
        <v>183</v>
      </c>
      <c r="AT213" s="224" t="s">
        <v>125</v>
      </c>
      <c r="AU213" s="224" t="s">
        <v>83</v>
      </c>
      <c r="AY213" s="14" t="s">
        <v>121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4" t="s">
        <v>81</v>
      </c>
      <c r="BK213" s="225">
        <f>ROUND(I213*H213,2)</f>
        <v>0</v>
      </c>
      <c r="BL213" s="14" t="s">
        <v>183</v>
      </c>
      <c r="BM213" s="224" t="s">
        <v>432</v>
      </c>
    </row>
    <row r="214" s="2" customFormat="1" ht="16.5" customHeight="1">
      <c r="A214" s="35"/>
      <c r="B214" s="36"/>
      <c r="C214" s="212" t="s">
        <v>433</v>
      </c>
      <c r="D214" s="212" t="s">
        <v>125</v>
      </c>
      <c r="E214" s="213" t="s">
        <v>434</v>
      </c>
      <c r="F214" s="214" t="s">
        <v>435</v>
      </c>
      <c r="G214" s="215" t="s">
        <v>144</v>
      </c>
      <c r="H214" s="216">
        <v>23</v>
      </c>
      <c r="I214" s="217"/>
      <c r="J214" s="218">
        <f>ROUND(I214*H214,2)</f>
        <v>0</v>
      </c>
      <c r="K214" s="219"/>
      <c r="L214" s="41"/>
      <c r="M214" s="220" t="s">
        <v>1</v>
      </c>
      <c r="N214" s="221" t="s">
        <v>38</v>
      </c>
      <c r="O214" s="88"/>
      <c r="P214" s="222">
        <f>O214*H214</f>
        <v>0</v>
      </c>
      <c r="Q214" s="222">
        <v>0</v>
      </c>
      <c r="R214" s="222">
        <f>Q214*H214</f>
        <v>0</v>
      </c>
      <c r="S214" s="222">
        <v>0.00054000000000000001</v>
      </c>
      <c r="T214" s="223">
        <f>S214*H214</f>
        <v>0.012420000000000001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4" t="s">
        <v>183</v>
      </c>
      <c r="AT214" s="224" t="s">
        <v>125</v>
      </c>
      <c r="AU214" s="224" t="s">
        <v>83</v>
      </c>
      <c r="AY214" s="14" t="s">
        <v>121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4" t="s">
        <v>81</v>
      </c>
      <c r="BK214" s="225">
        <f>ROUND(I214*H214,2)</f>
        <v>0</v>
      </c>
      <c r="BL214" s="14" t="s">
        <v>183</v>
      </c>
      <c r="BM214" s="224" t="s">
        <v>436</v>
      </c>
    </row>
    <row r="215" s="2" customFormat="1" ht="24.15" customHeight="1">
      <c r="A215" s="35"/>
      <c r="B215" s="36"/>
      <c r="C215" s="212" t="s">
        <v>437</v>
      </c>
      <c r="D215" s="212" t="s">
        <v>125</v>
      </c>
      <c r="E215" s="213" t="s">
        <v>438</v>
      </c>
      <c r="F215" s="214" t="s">
        <v>439</v>
      </c>
      <c r="G215" s="215" t="s">
        <v>440</v>
      </c>
      <c r="H215" s="216">
        <v>27</v>
      </c>
      <c r="I215" s="217"/>
      <c r="J215" s="218">
        <f>ROUND(I215*H215,2)</f>
        <v>0</v>
      </c>
      <c r="K215" s="219"/>
      <c r="L215" s="41"/>
      <c r="M215" s="220" t="s">
        <v>1</v>
      </c>
      <c r="N215" s="221" t="s">
        <v>38</v>
      </c>
      <c r="O215" s="88"/>
      <c r="P215" s="222">
        <f>O215*H215</f>
        <v>0</v>
      </c>
      <c r="Q215" s="222">
        <v>0.00024000000000000001</v>
      </c>
      <c r="R215" s="222">
        <f>Q215*H215</f>
        <v>0.0064800000000000005</v>
      </c>
      <c r="S215" s="222">
        <v>0</v>
      </c>
      <c r="T215" s="223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4" t="s">
        <v>183</v>
      </c>
      <c r="AT215" s="224" t="s">
        <v>125</v>
      </c>
      <c r="AU215" s="224" t="s">
        <v>83</v>
      </c>
      <c r="AY215" s="14" t="s">
        <v>121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4" t="s">
        <v>81</v>
      </c>
      <c r="BK215" s="225">
        <f>ROUND(I215*H215,2)</f>
        <v>0</v>
      </c>
      <c r="BL215" s="14" t="s">
        <v>183</v>
      </c>
      <c r="BM215" s="224" t="s">
        <v>441</v>
      </c>
    </row>
    <row r="216" s="2" customFormat="1" ht="24.15" customHeight="1">
      <c r="A216" s="35"/>
      <c r="B216" s="36"/>
      <c r="C216" s="226" t="s">
        <v>442</v>
      </c>
      <c r="D216" s="226" t="s">
        <v>179</v>
      </c>
      <c r="E216" s="227" t="s">
        <v>443</v>
      </c>
      <c r="F216" s="228" t="s">
        <v>444</v>
      </c>
      <c r="G216" s="229" t="s">
        <v>149</v>
      </c>
      <c r="H216" s="230">
        <v>27</v>
      </c>
      <c r="I216" s="231"/>
      <c r="J216" s="232">
        <f>ROUND(I216*H216,2)</f>
        <v>0</v>
      </c>
      <c r="K216" s="233"/>
      <c r="L216" s="234"/>
      <c r="M216" s="235" t="s">
        <v>1</v>
      </c>
      <c r="N216" s="236" t="s">
        <v>38</v>
      </c>
      <c r="O216" s="88"/>
      <c r="P216" s="222">
        <f>O216*H216</f>
        <v>0</v>
      </c>
      <c r="Q216" s="222">
        <v>0.00018000000000000001</v>
      </c>
      <c r="R216" s="222">
        <f>Q216*H216</f>
        <v>0.0048600000000000006</v>
      </c>
      <c r="S216" s="222">
        <v>0</v>
      </c>
      <c r="T216" s="223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4" t="s">
        <v>182</v>
      </c>
      <c r="AT216" s="224" t="s">
        <v>179</v>
      </c>
      <c r="AU216" s="224" t="s">
        <v>83</v>
      </c>
      <c r="AY216" s="14" t="s">
        <v>121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4" t="s">
        <v>81</v>
      </c>
      <c r="BK216" s="225">
        <f>ROUND(I216*H216,2)</f>
        <v>0</v>
      </c>
      <c r="BL216" s="14" t="s">
        <v>183</v>
      </c>
      <c r="BM216" s="224" t="s">
        <v>445</v>
      </c>
    </row>
    <row r="217" s="2" customFormat="1" ht="16.5" customHeight="1">
      <c r="A217" s="35"/>
      <c r="B217" s="36"/>
      <c r="C217" s="212" t="s">
        <v>446</v>
      </c>
      <c r="D217" s="212" t="s">
        <v>125</v>
      </c>
      <c r="E217" s="213" t="s">
        <v>447</v>
      </c>
      <c r="F217" s="214" t="s">
        <v>448</v>
      </c>
      <c r="G217" s="215" t="s">
        <v>440</v>
      </c>
      <c r="H217" s="216">
        <v>1</v>
      </c>
      <c r="I217" s="217"/>
      <c r="J217" s="218">
        <f>ROUND(I217*H217,2)</f>
        <v>0</v>
      </c>
      <c r="K217" s="219"/>
      <c r="L217" s="41"/>
      <c r="M217" s="220" t="s">
        <v>1</v>
      </c>
      <c r="N217" s="221" t="s">
        <v>38</v>
      </c>
      <c r="O217" s="88"/>
      <c r="P217" s="222">
        <f>O217*H217</f>
        <v>0</v>
      </c>
      <c r="Q217" s="222">
        <v>0</v>
      </c>
      <c r="R217" s="222">
        <f>Q217*H217</f>
        <v>0</v>
      </c>
      <c r="S217" s="222">
        <v>0.00156</v>
      </c>
      <c r="T217" s="223">
        <f>S217*H217</f>
        <v>0.00156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24" t="s">
        <v>183</v>
      </c>
      <c r="AT217" s="224" t="s">
        <v>125</v>
      </c>
      <c r="AU217" s="224" t="s">
        <v>83</v>
      </c>
      <c r="AY217" s="14" t="s">
        <v>121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4" t="s">
        <v>81</v>
      </c>
      <c r="BK217" s="225">
        <f>ROUND(I217*H217,2)</f>
        <v>0</v>
      </c>
      <c r="BL217" s="14" t="s">
        <v>183</v>
      </c>
      <c r="BM217" s="224" t="s">
        <v>449</v>
      </c>
    </row>
    <row r="218" s="2" customFormat="1" ht="24.15" customHeight="1">
      <c r="A218" s="35"/>
      <c r="B218" s="36"/>
      <c r="C218" s="212" t="s">
        <v>450</v>
      </c>
      <c r="D218" s="212" t="s">
        <v>125</v>
      </c>
      <c r="E218" s="213" t="s">
        <v>451</v>
      </c>
      <c r="F218" s="214" t="s">
        <v>452</v>
      </c>
      <c r="G218" s="215" t="s">
        <v>144</v>
      </c>
      <c r="H218" s="216">
        <v>24</v>
      </c>
      <c r="I218" s="217"/>
      <c r="J218" s="218">
        <f>ROUND(I218*H218,2)</f>
        <v>0</v>
      </c>
      <c r="K218" s="219"/>
      <c r="L218" s="41"/>
      <c r="M218" s="220" t="s">
        <v>1</v>
      </c>
      <c r="N218" s="221" t="s">
        <v>38</v>
      </c>
      <c r="O218" s="88"/>
      <c r="P218" s="222">
        <f>O218*H218</f>
        <v>0</v>
      </c>
      <c r="Q218" s="222">
        <v>0</v>
      </c>
      <c r="R218" s="222">
        <f>Q218*H218</f>
        <v>0</v>
      </c>
      <c r="S218" s="222">
        <v>0.00084999999999999995</v>
      </c>
      <c r="T218" s="223">
        <f>S218*H218</f>
        <v>0.020399999999999998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4" t="s">
        <v>183</v>
      </c>
      <c r="AT218" s="224" t="s">
        <v>125</v>
      </c>
      <c r="AU218" s="224" t="s">
        <v>83</v>
      </c>
      <c r="AY218" s="14" t="s">
        <v>121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4" t="s">
        <v>81</v>
      </c>
      <c r="BK218" s="225">
        <f>ROUND(I218*H218,2)</f>
        <v>0</v>
      </c>
      <c r="BL218" s="14" t="s">
        <v>183</v>
      </c>
      <c r="BM218" s="224" t="s">
        <v>453</v>
      </c>
    </row>
    <row r="219" s="2" customFormat="1" ht="49.05" customHeight="1">
      <c r="A219" s="35"/>
      <c r="B219" s="36"/>
      <c r="C219" s="212" t="s">
        <v>454</v>
      </c>
      <c r="D219" s="212" t="s">
        <v>125</v>
      </c>
      <c r="E219" s="213" t="s">
        <v>455</v>
      </c>
      <c r="F219" s="214" t="s">
        <v>456</v>
      </c>
      <c r="G219" s="215" t="s">
        <v>267</v>
      </c>
      <c r="H219" s="242"/>
      <c r="I219" s="217"/>
      <c r="J219" s="218">
        <f>ROUND(I219*H219,2)</f>
        <v>0</v>
      </c>
      <c r="K219" s="219"/>
      <c r="L219" s="41"/>
      <c r="M219" s="220" t="s">
        <v>1</v>
      </c>
      <c r="N219" s="221" t="s">
        <v>38</v>
      </c>
      <c r="O219" s="88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4" t="s">
        <v>183</v>
      </c>
      <c r="AT219" s="224" t="s">
        <v>125</v>
      </c>
      <c r="AU219" s="224" t="s">
        <v>83</v>
      </c>
      <c r="AY219" s="14" t="s">
        <v>121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4" t="s">
        <v>81</v>
      </c>
      <c r="BK219" s="225">
        <f>ROUND(I219*H219,2)</f>
        <v>0</v>
      </c>
      <c r="BL219" s="14" t="s">
        <v>183</v>
      </c>
      <c r="BM219" s="224" t="s">
        <v>457</v>
      </c>
    </row>
    <row r="220" s="12" customFormat="1" ht="22.8" customHeight="1">
      <c r="A220" s="12"/>
      <c r="B220" s="196"/>
      <c r="C220" s="197"/>
      <c r="D220" s="198" t="s">
        <v>72</v>
      </c>
      <c r="E220" s="210" t="s">
        <v>458</v>
      </c>
      <c r="F220" s="210" t="s">
        <v>459</v>
      </c>
      <c r="G220" s="197"/>
      <c r="H220" s="197"/>
      <c r="I220" s="200"/>
      <c r="J220" s="211">
        <f>BK220</f>
        <v>0</v>
      </c>
      <c r="K220" s="197"/>
      <c r="L220" s="202"/>
      <c r="M220" s="203"/>
      <c r="N220" s="204"/>
      <c r="O220" s="204"/>
      <c r="P220" s="205">
        <f>SUM(P221:P230)</f>
        <v>0</v>
      </c>
      <c r="Q220" s="204"/>
      <c r="R220" s="205">
        <f>SUM(R221:R230)</f>
        <v>0.58541999999999983</v>
      </c>
      <c r="S220" s="204"/>
      <c r="T220" s="206">
        <f>SUM(T221:T230)</f>
        <v>1.7930000000000002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7" t="s">
        <v>83</v>
      </c>
      <c r="AT220" s="208" t="s">
        <v>72</v>
      </c>
      <c r="AU220" s="208" t="s">
        <v>81</v>
      </c>
      <c r="AY220" s="207" t="s">
        <v>121</v>
      </c>
      <c r="BK220" s="209">
        <f>SUM(BK221:BK230)</f>
        <v>0</v>
      </c>
    </row>
    <row r="221" s="2" customFormat="1" ht="24.15" customHeight="1">
      <c r="A221" s="35"/>
      <c r="B221" s="36"/>
      <c r="C221" s="212" t="s">
        <v>460</v>
      </c>
      <c r="D221" s="212" t="s">
        <v>125</v>
      </c>
      <c r="E221" s="213" t="s">
        <v>461</v>
      </c>
      <c r="F221" s="214" t="s">
        <v>462</v>
      </c>
      <c r="G221" s="215" t="s">
        <v>128</v>
      </c>
      <c r="H221" s="216">
        <v>22</v>
      </c>
      <c r="I221" s="217"/>
      <c r="J221" s="218">
        <f>ROUND(I221*H221,2)</f>
        <v>0</v>
      </c>
      <c r="K221" s="219"/>
      <c r="L221" s="41"/>
      <c r="M221" s="220" t="s">
        <v>1</v>
      </c>
      <c r="N221" s="221" t="s">
        <v>38</v>
      </c>
      <c r="O221" s="88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24" t="s">
        <v>183</v>
      </c>
      <c r="AT221" s="224" t="s">
        <v>125</v>
      </c>
      <c r="AU221" s="224" t="s">
        <v>83</v>
      </c>
      <c r="AY221" s="14" t="s">
        <v>121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4" t="s">
        <v>81</v>
      </c>
      <c r="BK221" s="225">
        <f>ROUND(I221*H221,2)</f>
        <v>0</v>
      </c>
      <c r="BL221" s="14" t="s">
        <v>183</v>
      </c>
      <c r="BM221" s="224" t="s">
        <v>463</v>
      </c>
    </row>
    <row r="222" s="2" customFormat="1" ht="33" customHeight="1">
      <c r="A222" s="35"/>
      <c r="B222" s="36"/>
      <c r="C222" s="212" t="s">
        <v>464</v>
      </c>
      <c r="D222" s="212" t="s">
        <v>125</v>
      </c>
      <c r="E222" s="213" t="s">
        <v>465</v>
      </c>
      <c r="F222" s="214" t="s">
        <v>466</v>
      </c>
      <c r="G222" s="215" t="s">
        <v>128</v>
      </c>
      <c r="H222" s="216">
        <v>22</v>
      </c>
      <c r="I222" s="217"/>
      <c r="J222" s="218">
        <f>ROUND(I222*H222,2)</f>
        <v>0</v>
      </c>
      <c r="K222" s="219"/>
      <c r="L222" s="41"/>
      <c r="M222" s="220" t="s">
        <v>1</v>
      </c>
      <c r="N222" s="221" t="s">
        <v>38</v>
      </c>
      <c r="O222" s="88"/>
      <c r="P222" s="222">
        <f>O222*H222</f>
        <v>0</v>
      </c>
      <c r="Q222" s="222">
        <v>0.0044999999999999997</v>
      </c>
      <c r="R222" s="222">
        <f>Q222*H222</f>
        <v>0.098999999999999991</v>
      </c>
      <c r="S222" s="222">
        <v>0</v>
      </c>
      <c r="T222" s="223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4" t="s">
        <v>183</v>
      </c>
      <c r="AT222" s="224" t="s">
        <v>125</v>
      </c>
      <c r="AU222" s="224" t="s">
        <v>83</v>
      </c>
      <c r="AY222" s="14" t="s">
        <v>121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4" t="s">
        <v>81</v>
      </c>
      <c r="BK222" s="225">
        <f>ROUND(I222*H222,2)</f>
        <v>0</v>
      </c>
      <c r="BL222" s="14" t="s">
        <v>183</v>
      </c>
      <c r="BM222" s="224" t="s">
        <v>467</v>
      </c>
    </row>
    <row r="223" s="2" customFormat="1" ht="24.15" customHeight="1">
      <c r="A223" s="35"/>
      <c r="B223" s="36"/>
      <c r="C223" s="212" t="s">
        <v>468</v>
      </c>
      <c r="D223" s="212" t="s">
        <v>125</v>
      </c>
      <c r="E223" s="213" t="s">
        <v>469</v>
      </c>
      <c r="F223" s="214" t="s">
        <v>470</v>
      </c>
      <c r="G223" s="215" t="s">
        <v>128</v>
      </c>
      <c r="H223" s="216">
        <v>22</v>
      </c>
      <c r="I223" s="217"/>
      <c r="J223" s="218">
        <f>ROUND(I223*H223,2)</f>
        <v>0</v>
      </c>
      <c r="K223" s="219"/>
      <c r="L223" s="41"/>
      <c r="M223" s="220" t="s">
        <v>1</v>
      </c>
      <c r="N223" s="221" t="s">
        <v>38</v>
      </c>
      <c r="O223" s="88"/>
      <c r="P223" s="222">
        <f>O223*H223</f>
        <v>0</v>
      </c>
      <c r="Q223" s="222">
        <v>0</v>
      </c>
      <c r="R223" s="222">
        <f>Q223*H223</f>
        <v>0</v>
      </c>
      <c r="S223" s="222">
        <v>0.081500000000000003</v>
      </c>
      <c r="T223" s="223">
        <f>S223*H223</f>
        <v>1.7930000000000002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4" t="s">
        <v>183</v>
      </c>
      <c r="AT223" s="224" t="s">
        <v>125</v>
      </c>
      <c r="AU223" s="224" t="s">
        <v>83</v>
      </c>
      <c r="AY223" s="14" t="s">
        <v>121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4" t="s">
        <v>81</v>
      </c>
      <c r="BK223" s="225">
        <f>ROUND(I223*H223,2)</f>
        <v>0</v>
      </c>
      <c r="BL223" s="14" t="s">
        <v>183</v>
      </c>
      <c r="BM223" s="224" t="s">
        <v>471</v>
      </c>
    </row>
    <row r="224" s="2" customFormat="1" ht="37.8" customHeight="1">
      <c r="A224" s="35"/>
      <c r="B224" s="36"/>
      <c r="C224" s="212" t="s">
        <v>472</v>
      </c>
      <c r="D224" s="212" t="s">
        <v>125</v>
      </c>
      <c r="E224" s="213" t="s">
        <v>473</v>
      </c>
      <c r="F224" s="214" t="s">
        <v>474</v>
      </c>
      <c r="G224" s="215" t="s">
        <v>128</v>
      </c>
      <c r="H224" s="216">
        <v>22</v>
      </c>
      <c r="I224" s="217"/>
      <c r="J224" s="218">
        <f>ROUND(I224*H224,2)</f>
        <v>0</v>
      </c>
      <c r="K224" s="219"/>
      <c r="L224" s="41"/>
      <c r="M224" s="220" t="s">
        <v>1</v>
      </c>
      <c r="N224" s="221" t="s">
        <v>38</v>
      </c>
      <c r="O224" s="88"/>
      <c r="P224" s="222">
        <f>O224*H224</f>
        <v>0</v>
      </c>
      <c r="Q224" s="222">
        <v>0.0060000000000000001</v>
      </c>
      <c r="R224" s="222">
        <f>Q224*H224</f>
        <v>0.13200000000000001</v>
      </c>
      <c r="S224" s="222">
        <v>0</v>
      </c>
      <c r="T224" s="223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4" t="s">
        <v>183</v>
      </c>
      <c r="AT224" s="224" t="s">
        <v>125</v>
      </c>
      <c r="AU224" s="224" t="s">
        <v>83</v>
      </c>
      <c r="AY224" s="14" t="s">
        <v>121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4" t="s">
        <v>81</v>
      </c>
      <c r="BK224" s="225">
        <f>ROUND(I224*H224,2)</f>
        <v>0</v>
      </c>
      <c r="BL224" s="14" t="s">
        <v>183</v>
      </c>
      <c r="BM224" s="224" t="s">
        <v>475</v>
      </c>
    </row>
    <row r="225" s="2" customFormat="1" ht="24.15" customHeight="1">
      <c r="A225" s="35"/>
      <c r="B225" s="36"/>
      <c r="C225" s="226" t="s">
        <v>476</v>
      </c>
      <c r="D225" s="226" t="s">
        <v>179</v>
      </c>
      <c r="E225" s="227" t="s">
        <v>477</v>
      </c>
      <c r="F225" s="228" t="s">
        <v>478</v>
      </c>
      <c r="G225" s="229" t="s">
        <v>128</v>
      </c>
      <c r="H225" s="230">
        <v>25</v>
      </c>
      <c r="I225" s="231"/>
      <c r="J225" s="232">
        <f>ROUND(I225*H225,2)</f>
        <v>0</v>
      </c>
      <c r="K225" s="233"/>
      <c r="L225" s="234"/>
      <c r="M225" s="235" t="s">
        <v>1</v>
      </c>
      <c r="N225" s="236" t="s">
        <v>38</v>
      </c>
      <c r="O225" s="88"/>
      <c r="P225" s="222">
        <f>O225*H225</f>
        <v>0</v>
      </c>
      <c r="Q225" s="222">
        <v>0.012319999999999999</v>
      </c>
      <c r="R225" s="222">
        <f>Q225*H225</f>
        <v>0.308</v>
      </c>
      <c r="S225" s="222">
        <v>0</v>
      </c>
      <c r="T225" s="223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4" t="s">
        <v>182</v>
      </c>
      <c r="AT225" s="224" t="s">
        <v>179</v>
      </c>
      <c r="AU225" s="224" t="s">
        <v>83</v>
      </c>
      <c r="AY225" s="14" t="s">
        <v>121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4" t="s">
        <v>81</v>
      </c>
      <c r="BK225" s="225">
        <f>ROUND(I225*H225,2)</f>
        <v>0</v>
      </c>
      <c r="BL225" s="14" t="s">
        <v>183</v>
      </c>
      <c r="BM225" s="224" t="s">
        <v>479</v>
      </c>
    </row>
    <row r="226" s="2" customFormat="1" ht="33" customHeight="1">
      <c r="A226" s="35"/>
      <c r="B226" s="36"/>
      <c r="C226" s="212" t="s">
        <v>480</v>
      </c>
      <c r="D226" s="212" t="s">
        <v>125</v>
      </c>
      <c r="E226" s="213" t="s">
        <v>481</v>
      </c>
      <c r="F226" s="214" t="s">
        <v>482</v>
      </c>
      <c r="G226" s="215" t="s">
        <v>149</v>
      </c>
      <c r="H226" s="216">
        <v>88</v>
      </c>
      <c r="I226" s="217"/>
      <c r="J226" s="218">
        <f>ROUND(I226*H226,2)</f>
        <v>0</v>
      </c>
      <c r="K226" s="219"/>
      <c r="L226" s="41"/>
      <c r="M226" s="220" t="s">
        <v>1</v>
      </c>
      <c r="N226" s="221" t="s">
        <v>38</v>
      </c>
      <c r="O226" s="88"/>
      <c r="P226" s="222">
        <f>O226*H226</f>
        <v>0</v>
      </c>
      <c r="Q226" s="222">
        <v>0.00020000000000000001</v>
      </c>
      <c r="R226" s="222">
        <f>Q226*H226</f>
        <v>0.017600000000000001</v>
      </c>
      <c r="S226" s="222">
        <v>0</v>
      </c>
      <c r="T226" s="223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24" t="s">
        <v>183</v>
      </c>
      <c r="AT226" s="224" t="s">
        <v>125</v>
      </c>
      <c r="AU226" s="224" t="s">
        <v>83</v>
      </c>
      <c r="AY226" s="14" t="s">
        <v>121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4" t="s">
        <v>81</v>
      </c>
      <c r="BK226" s="225">
        <f>ROUND(I226*H226,2)</f>
        <v>0</v>
      </c>
      <c r="BL226" s="14" t="s">
        <v>183</v>
      </c>
      <c r="BM226" s="224" t="s">
        <v>483</v>
      </c>
    </row>
    <row r="227" s="2" customFormat="1" ht="16.5" customHeight="1">
      <c r="A227" s="35"/>
      <c r="B227" s="36"/>
      <c r="C227" s="226" t="s">
        <v>484</v>
      </c>
      <c r="D227" s="226" t="s">
        <v>179</v>
      </c>
      <c r="E227" s="227" t="s">
        <v>485</v>
      </c>
      <c r="F227" s="228" t="s">
        <v>486</v>
      </c>
      <c r="G227" s="229" t="s">
        <v>149</v>
      </c>
      <c r="H227" s="230">
        <v>92.400000000000006</v>
      </c>
      <c r="I227" s="231"/>
      <c r="J227" s="232">
        <f>ROUND(I227*H227,2)</f>
        <v>0</v>
      </c>
      <c r="K227" s="233"/>
      <c r="L227" s="234"/>
      <c r="M227" s="235" t="s">
        <v>1</v>
      </c>
      <c r="N227" s="236" t="s">
        <v>38</v>
      </c>
      <c r="O227" s="88"/>
      <c r="P227" s="222">
        <f>O227*H227</f>
        <v>0</v>
      </c>
      <c r="Q227" s="222">
        <v>0.00029999999999999997</v>
      </c>
      <c r="R227" s="222">
        <f>Q227*H227</f>
        <v>0.027719999999999998</v>
      </c>
      <c r="S227" s="222">
        <v>0</v>
      </c>
      <c r="T227" s="223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24" t="s">
        <v>182</v>
      </c>
      <c r="AT227" s="224" t="s">
        <v>179</v>
      </c>
      <c r="AU227" s="224" t="s">
        <v>83</v>
      </c>
      <c r="AY227" s="14" t="s">
        <v>121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4" t="s">
        <v>81</v>
      </c>
      <c r="BK227" s="225">
        <f>ROUND(I227*H227,2)</f>
        <v>0</v>
      </c>
      <c r="BL227" s="14" t="s">
        <v>183</v>
      </c>
      <c r="BM227" s="224" t="s">
        <v>487</v>
      </c>
    </row>
    <row r="228" s="2" customFormat="1" ht="24.15" customHeight="1">
      <c r="A228" s="35"/>
      <c r="B228" s="36"/>
      <c r="C228" s="212" t="s">
        <v>488</v>
      </c>
      <c r="D228" s="212" t="s">
        <v>125</v>
      </c>
      <c r="E228" s="213" t="s">
        <v>489</v>
      </c>
      <c r="F228" s="214" t="s">
        <v>490</v>
      </c>
      <c r="G228" s="215" t="s">
        <v>128</v>
      </c>
      <c r="H228" s="216">
        <v>22</v>
      </c>
      <c r="I228" s="217"/>
      <c r="J228" s="218">
        <f>ROUND(I228*H228,2)</f>
        <v>0</v>
      </c>
      <c r="K228" s="219"/>
      <c r="L228" s="41"/>
      <c r="M228" s="220" t="s">
        <v>1</v>
      </c>
      <c r="N228" s="221" t="s">
        <v>38</v>
      </c>
      <c r="O228" s="88"/>
      <c r="P228" s="222">
        <f>O228*H228</f>
        <v>0</v>
      </c>
      <c r="Q228" s="222">
        <v>5.0000000000000002E-05</v>
      </c>
      <c r="R228" s="222">
        <f>Q228*H228</f>
        <v>0.0011000000000000001</v>
      </c>
      <c r="S228" s="222">
        <v>0</v>
      </c>
      <c r="T228" s="22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4" t="s">
        <v>183</v>
      </c>
      <c r="AT228" s="224" t="s">
        <v>125</v>
      </c>
      <c r="AU228" s="224" t="s">
        <v>83</v>
      </c>
      <c r="AY228" s="14" t="s">
        <v>121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4" t="s">
        <v>81</v>
      </c>
      <c r="BK228" s="225">
        <f>ROUND(I228*H228,2)</f>
        <v>0</v>
      </c>
      <c r="BL228" s="14" t="s">
        <v>183</v>
      </c>
      <c r="BM228" s="224" t="s">
        <v>491</v>
      </c>
    </row>
    <row r="229" s="2" customFormat="1" ht="37.8" customHeight="1">
      <c r="A229" s="35"/>
      <c r="B229" s="36"/>
      <c r="C229" s="212" t="s">
        <v>492</v>
      </c>
      <c r="D229" s="212" t="s">
        <v>125</v>
      </c>
      <c r="E229" s="213" t="s">
        <v>493</v>
      </c>
      <c r="F229" s="214" t="s">
        <v>494</v>
      </c>
      <c r="G229" s="215" t="s">
        <v>128</v>
      </c>
      <c r="H229" s="216">
        <v>22</v>
      </c>
      <c r="I229" s="217"/>
      <c r="J229" s="218">
        <f>ROUND(I229*H229,2)</f>
        <v>0</v>
      </c>
      <c r="K229" s="219"/>
      <c r="L229" s="41"/>
      <c r="M229" s="220" t="s">
        <v>1</v>
      </c>
      <c r="N229" s="221" t="s">
        <v>38</v>
      </c>
      <c r="O229" s="88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24" t="s">
        <v>183</v>
      </c>
      <c r="AT229" s="224" t="s">
        <v>125</v>
      </c>
      <c r="AU229" s="224" t="s">
        <v>83</v>
      </c>
      <c r="AY229" s="14" t="s">
        <v>121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4" t="s">
        <v>81</v>
      </c>
      <c r="BK229" s="225">
        <f>ROUND(I229*H229,2)</f>
        <v>0</v>
      </c>
      <c r="BL229" s="14" t="s">
        <v>183</v>
      </c>
      <c r="BM229" s="224" t="s">
        <v>495</v>
      </c>
    </row>
    <row r="230" s="2" customFormat="1" ht="49.05" customHeight="1">
      <c r="A230" s="35"/>
      <c r="B230" s="36"/>
      <c r="C230" s="212" t="s">
        <v>496</v>
      </c>
      <c r="D230" s="212" t="s">
        <v>125</v>
      </c>
      <c r="E230" s="213" t="s">
        <v>497</v>
      </c>
      <c r="F230" s="214" t="s">
        <v>498</v>
      </c>
      <c r="G230" s="215" t="s">
        <v>267</v>
      </c>
      <c r="H230" s="242"/>
      <c r="I230" s="217"/>
      <c r="J230" s="218">
        <f>ROUND(I230*H230,2)</f>
        <v>0</v>
      </c>
      <c r="K230" s="219"/>
      <c r="L230" s="41"/>
      <c r="M230" s="220" t="s">
        <v>1</v>
      </c>
      <c r="N230" s="221" t="s">
        <v>38</v>
      </c>
      <c r="O230" s="88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24" t="s">
        <v>183</v>
      </c>
      <c r="AT230" s="224" t="s">
        <v>125</v>
      </c>
      <c r="AU230" s="224" t="s">
        <v>83</v>
      </c>
      <c r="AY230" s="14" t="s">
        <v>121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4" t="s">
        <v>81</v>
      </c>
      <c r="BK230" s="225">
        <f>ROUND(I230*H230,2)</f>
        <v>0</v>
      </c>
      <c r="BL230" s="14" t="s">
        <v>183</v>
      </c>
      <c r="BM230" s="224" t="s">
        <v>499</v>
      </c>
    </row>
    <row r="231" s="12" customFormat="1" ht="22.8" customHeight="1">
      <c r="A231" s="12"/>
      <c r="B231" s="196"/>
      <c r="C231" s="197"/>
      <c r="D231" s="198" t="s">
        <v>72</v>
      </c>
      <c r="E231" s="210" t="s">
        <v>500</v>
      </c>
      <c r="F231" s="210" t="s">
        <v>501</v>
      </c>
      <c r="G231" s="197"/>
      <c r="H231" s="197"/>
      <c r="I231" s="200"/>
      <c r="J231" s="211">
        <f>BK231</f>
        <v>0</v>
      </c>
      <c r="K231" s="197"/>
      <c r="L231" s="202"/>
      <c r="M231" s="203"/>
      <c r="N231" s="204"/>
      <c r="O231" s="204"/>
      <c r="P231" s="205">
        <f>P232</f>
        <v>0</v>
      </c>
      <c r="Q231" s="204"/>
      <c r="R231" s="205">
        <f>R232</f>
        <v>0.012149999999999999</v>
      </c>
      <c r="S231" s="204"/>
      <c r="T231" s="206">
        <f>T232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7" t="s">
        <v>83</v>
      </c>
      <c r="AT231" s="208" t="s">
        <v>72</v>
      </c>
      <c r="AU231" s="208" t="s">
        <v>81</v>
      </c>
      <c r="AY231" s="207" t="s">
        <v>121</v>
      </c>
      <c r="BK231" s="209">
        <f>BK232</f>
        <v>0</v>
      </c>
    </row>
    <row r="232" s="2" customFormat="1" ht="37.8" customHeight="1">
      <c r="A232" s="35"/>
      <c r="B232" s="36"/>
      <c r="C232" s="212" t="s">
        <v>502</v>
      </c>
      <c r="D232" s="212" t="s">
        <v>125</v>
      </c>
      <c r="E232" s="213" t="s">
        <v>503</v>
      </c>
      <c r="F232" s="214" t="s">
        <v>504</v>
      </c>
      <c r="G232" s="215" t="s">
        <v>128</v>
      </c>
      <c r="H232" s="216">
        <v>45</v>
      </c>
      <c r="I232" s="217"/>
      <c r="J232" s="218">
        <f>ROUND(I232*H232,2)</f>
        <v>0</v>
      </c>
      <c r="K232" s="219"/>
      <c r="L232" s="41"/>
      <c r="M232" s="220" t="s">
        <v>1</v>
      </c>
      <c r="N232" s="221" t="s">
        <v>38</v>
      </c>
      <c r="O232" s="88"/>
      <c r="P232" s="222">
        <f>O232*H232</f>
        <v>0</v>
      </c>
      <c r="Q232" s="222">
        <v>0.00027</v>
      </c>
      <c r="R232" s="222">
        <f>Q232*H232</f>
        <v>0.012149999999999999</v>
      </c>
      <c r="S232" s="222">
        <v>0</v>
      </c>
      <c r="T232" s="223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24" t="s">
        <v>183</v>
      </c>
      <c r="AT232" s="224" t="s">
        <v>125</v>
      </c>
      <c r="AU232" s="224" t="s">
        <v>83</v>
      </c>
      <c r="AY232" s="14" t="s">
        <v>121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4" t="s">
        <v>81</v>
      </c>
      <c r="BK232" s="225">
        <f>ROUND(I232*H232,2)</f>
        <v>0</v>
      </c>
      <c r="BL232" s="14" t="s">
        <v>183</v>
      </c>
      <c r="BM232" s="224" t="s">
        <v>505</v>
      </c>
    </row>
    <row r="233" s="12" customFormat="1" ht="22.8" customHeight="1">
      <c r="A233" s="12"/>
      <c r="B233" s="196"/>
      <c r="C233" s="197"/>
      <c r="D233" s="198" t="s">
        <v>72</v>
      </c>
      <c r="E233" s="210" t="s">
        <v>506</v>
      </c>
      <c r="F233" s="210" t="s">
        <v>507</v>
      </c>
      <c r="G233" s="197"/>
      <c r="H233" s="197"/>
      <c r="I233" s="200"/>
      <c r="J233" s="211">
        <f>BK233</f>
        <v>0</v>
      </c>
      <c r="K233" s="197"/>
      <c r="L233" s="202"/>
      <c r="M233" s="203"/>
      <c r="N233" s="204"/>
      <c r="O233" s="204"/>
      <c r="P233" s="205">
        <f>SUM(P234:P236)</f>
        <v>0</v>
      </c>
      <c r="Q233" s="204"/>
      <c r="R233" s="205">
        <f>SUM(R234:R236)</f>
        <v>0.014400000000000001</v>
      </c>
      <c r="S233" s="204"/>
      <c r="T233" s="206">
        <f>SUM(T234:T236)</f>
        <v>0.0067499999999999991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7" t="s">
        <v>83</v>
      </c>
      <c r="AT233" s="208" t="s">
        <v>72</v>
      </c>
      <c r="AU233" s="208" t="s">
        <v>81</v>
      </c>
      <c r="AY233" s="207" t="s">
        <v>121</v>
      </c>
      <c r="BK233" s="209">
        <f>SUM(BK234:BK236)</f>
        <v>0</v>
      </c>
    </row>
    <row r="234" s="2" customFormat="1" ht="24.15" customHeight="1">
      <c r="A234" s="35"/>
      <c r="B234" s="36"/>
      <c r="C234" s="212" t="s">
        <v>508</v>
      </c>
      <c r="D234" s="212" t="s">
        <v>125</v>
      </c>
      <c r="E234" s="213" t="s">
        <v>509</v>
      </c>
      <c r="F234" s="214" t="s">
        <v>510</v>
      </c>
      <c r="G234" s="215" t="s">
        <v>128</v>
      </c>
      <c r="H234" s="216">
        <v>45</v>
      </c>
      <c r="I234" s="217"/>
      <c r="J234" s="218">
        <f>ROUND(I234*H234,2)</f>
        <v>0</v>
      </c>
      <c r="K234" s="219"/>
      <c r="L234" s="41"/>
      <c r="M234" s="220" t="s">
        <v>1</v>
      </c>
      <c r="N234" s="221" t="s">
        <v>38</v>
      </c>
      <c r="O234" s="88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24" t="s">
        <v>183</v>
      </c>
      <c r="AT234" s="224" t="s">
        <v>125</v>
      </c>
      <c r="AU234" s="224" t="s">
        <v>83</v>
      </c>
      <c r="AY234" s="14" t="s">
        <v>121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4" t="s">
        <v>81</v>
      </c>
      <c r="BK234" s="225">
        <f>ROUND(I234*H234,2)</f>
        <v>0</v>
      </c>
      <c r="BL234" s="14" t="s">
        <v>183</v>
      </c>
      <c r="BM234" s="224" t="s">
        <v>511</v>
      </c>
    </row>
    <row r="235" s="2" customFormat="1" ht="24.15" customHeight="1">
      <c r="A235" s="35"/>
      <c r="B235" s="36"/>
      <c r="C235" s="212" t="s">
        <v>512</v>
      </c>
      <c r="D235" s="212" t="s">
        <v>125</v>
      </c>
      <c r="E235" s="213" t="s">
        <v>513</v>
      </c>
      <c r="F235" s="214" t="s">
        <v>514</v>
      </c>
      <c r="G235" s="215" t="s">
        <v>128</v>
      </c>
      <c r="H235" s="216">
        <v>45</v>
      </c>
      <c r="I235" s="217"/>
      <c r="J235" s="218">
        <f>ROUND(I235*H235,2)</f>
        <v>0</v>
      </c>
      <c r="K235" s="219"/>
      <c r="L235" s="41"/>
      <c r="M235" s="220" t="s">
        <v>1</v>
      </c>
      <c r="N235" s="221" t="s">
        <v>38</v>
      </c>
      <c r="O235" s="88"/>
      <c r="P235" s="222">
        <f>O235*H235</f>
        <v>0</v>
      </c>
      <c r="Q235" s="222">
        <v>0</v>
      </c>
      <c r="R235" s="222">
        <f>Q235*H235</f>
        <v>0</v>
      </c>
      <c r="S235" s="222">
        <v>0.00014999999999999999</v>
      </c>
      <c r="T235" s="223">
        <f>S235*H235</f>
        <v>0.0067499999999999991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24" t="s">
        <v>183</v>
      </c>
      <c r="AT235" s="224" t="s">
        <v>125</v>
      </c>
      <c r="AU235" s="224" t="s">
        <v>83</v>
      </c>
      <c r="AY235" s="14" t="s">
        <v>121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4" t="s">
        <v>81</v>
      </c>
      <c r="BK235" s="225">
        <f>ROUND(I235*H235,2)</f>
        <v>0</v>
      </c>
      <c r="BL235" s="14" t="s">
        <v>183</v>
      </c>
      <c r="BM235" s="224" t="s">
        <v>515</v>
      </c>
    </row>
    <row r="236" s="2" customFormat="1" ht="44.25" customHeight="1">
      <c r="A236" s="35"/>
      <c r="B236" s="36"/>
      <c r="C236" s="212" t="s">
        <v>516</v>
      </c>
      <c r="D236" s="212" t="s">
        <v>125</v>
      </c>
      <c r="E236" s="213" t="s">
        <v>517</v>
      </c>
      <c r="F236" s="214" t="s">
        <v>518</v>
      </c>
      <c r="G236" s="215" t="s">
        <v>128</v>
      </c>
      <c r="H236" s="216">
        <v>45</v>
      </c>
      <c r="I236" s="217"/>
      <c r="J236" s="218">
        <f>ROUND(I236*H236,2)</f>
        <v>0</v>
      </c>
      <c r="K236" s="219"/>
      <c r="L236" s="41"/>
      <c r="M236" s="220" t="s">
        <v>1</v>
      </c>
      <c r="N236" s="221" t="s">
        <v>38</v>
      </c>
      <c r="O236" s="88"/>
      <c r="P236" s="222">
        <f>O236*H236</f>
        <v>0</v>
      </c>
      <c r="Q236" s="222">
        <v>0.00032000000000000003</v>
      </c>
      <c r="R236" s="222">
        <f>Q236*H236</f>
        <v>0.014400000000000001</v>
      </c>
      <c r="S236" s="222">
        <v>0</v>
      </c>
      <c r="T236" s="223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24" t="s">
        <v>183</v>
      </c>
      <c r="AT236" s="224" t="s">
        <v>125</v>
      </c>
      <c r="AU236" s="224" t="s">
        <v>83</v>
      </c>
      <c r="AY236" s="14" t="s">
        <v>121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4" t="s">
        <v>81</v>
      </c>
      <c r="BK236" s="225">
        <f>ROUND(I236*H236,2)</f>
        <v>0</v>
      </c>
      <c r="BL236" s="14" t="s">
        <v>183</v>
      </c>
      <c r="BM236" s="224" t="s">
        <v>519</v>
      </c>
    </row>
    <row r="237" s="12" customFormat="1" ht="25.92" customHeight="1">
      <c r="A237" s="12"/>
      <c r="B237" s="196"/>
      <c r="C237" s="197"/>
      <c r="D237" s="198" t="s">
        <v>72</v>
      </c>
      <c r="E237" s="199" t="s">
        <v>520</v>
      </c>
      <c r="F237" s="199" t="s">
        <v>521</v>
      </c>
      <c r="G237" s="197"/>
      <c r="H237" s="197"/>
      <c r="I237" s="200"/>
      <c r="J237" s="201">
        <f>BK237</f>
        <v>0</v>
      </c>
      <c r="K237" s="197"/>
      <c r="L237" s="202"/>
      <c r="M237" s="203"/>
      <c r="N237" s="204"/>
      <c r="O237" s="204"/>
      <c r="P237" s="205">
        <f>P238+P241</f>
        <v>0</v>
      </c>
      <c r="Q237" s="204"/>
      <c r="R237" s="205">
        <f>R238+R241</f>
        <v>0</v>
      </c>
      <c r="S237" s="204"/>
      <c r="T237" s="206">
        <f>T238+T241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7" t="s">
        <v>230</v>
      </c>
      <c r="AT237" s="208" t="s">
        <v>72</v>
      </c>
      <c r="AU237" s="208" t="s">
        <v>73</v>
      </c>
      <c r="AY237" s="207" t="s">
        <v>121</v>
      </c>
      <c r="BK237" s="209">
        <f>BK238+BK241</f>
        <v>0</v>
      </c>
    </row>
    <row r="238" s="12" customFormat="1" ht="22.8" customHeight="1">
      <c r="A238" s="12"/>
      <c r="B238" s="196"/>
      <c r="C238" s="197"/>
      <c r="D238" s="198" t="s">
        <v>72</v>
      </c>
      <c r="E238" s="210" t="s">
        <v>522</v>
      </c>
      <c r="F238" s="210" t="s">
        <v>523</v>
      </c>
      <c r="G238" s="197"/>
      <c r="H238" s="197"/>
      <c r="I238" s="200"/>
      <c r="J238" s="211">
        <f>BK238</f>
        <v>0</v>
      </c>
      <c r="K238" s="197"/>
      <c r="L238" s="202"/>
      <c r="M238" s="203"/>
      <c r="N238" s="204"/>
      <c r="O238" s="204"/>
      <c r="P238" s="205">
        <f>SUM(P239:P240)</f>
        <v>0</v>
      </c>
      <c r="Q238" s="204"/>
      <c r="R238" s="205">
        <f>SUM(R239:R240)</f>
        <v>0</v>
      </c>
      <c r="S238" s="204"/>
      <c r="T238" s="206">
        <f>SUM(T239:T240)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7" t="s">
        <v>230</v>
      </c>
      <c r="AT238" s="208" t="s">
        <v>72</v>
      </c>
      <c r="AU238" s="208" t="s">
        <v>81</v>
      </c>
      <c r="AY238" s="207" t="s">
        <v>121</v>
      </c>
      <c r="BK238" s="209">
        <f>SUM(BK239:BK240)</f>
        <v>0</v>
      </c>
    </row>
    <row r="239" s="2" customFormat="1" ht="16.5" customHeight="1">
      <c r="A239" s="35"/>
      <c r="B239" s="36"/>
      <c r="C239" s="212" t="s">
        <v>524</v>
      </c>
      <c r="D239" s="212" t="s">
        <v>125</v>
      </c>
      <c r="E239" s="213" t="s">
        <v>525</v>
      </c>
      <c r="F239" s="214" t="s">
        <v>523</v>
      </c>
      <c r="G239" s="215" t="s">
        <v>526</v>
      </c>
      <c r="H239" s="216">
        <v>1</v>
      </c>
      <c r="I239" s="217"/>
      <c r="J239" s="218">
        <f>ROUND(I239*H239,2)</f>
        <v>0</v>
      </c>
      <c r="K239" s="219"/>
      <c r="L239" s="41"/>
      <c r="M239" s="220" t="s">
        <v>1</v>
      </c>
      <c r="N239" s="221" t="s">
        <v>38</v>
      </c>
      <c r="O239" s="88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24" t="s">
        <v>527</v>
      </c>
      <c r="AT239" s="224" t="s">
        <v>125</v>
      </c>
      <c r="AU239" s="224" t="s">
        <v>83</v>
      </c>
      <c r="AY239" s="14" t="s">
        <v>121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4" t="s">
        <v>81</v>
      </c>
      <c r="BK239" s="225">
        <f>ROUND(I239*H239,2)</f>
        <v>0</v>
      </c>
      <c r="BL239" s="14" t="s">
        <v>527</v>
      </c>
      <c r="BM239" s="224" t="s">
        <v>528</v>
      </c>
    </row>
    <row r="240" s="2" customFormat="1" ht="16.5" customHeight="1">
      <c r="A240" s="35"/>
      <c r="B240" s="36"/>
      <c r="C240" s="212" t="s">
        <v>529</v>
      </c>
      <c r="D240" s="212" t="s">
        <v>125</v>
      </c>
      <c r="E240" s="213" t="s">
        <v>530</v>
      </c>
      <c r="F240" s="214" t="s">
        <v>531</v>
      </c>
      <c r="G240" s="215" t="s">
        <v>526</v>
      </c>
      <c r="H240" s="216">
        <v>1</v>
      </c>
      <c r="I240" s="217"/>
      <c r="J240" s="218">
        <f>ROUND(I240*H240,2)</f>
        <v>0</v>
      </c>
      <c r="K240" s="219"/>
      <c r="L240" s="41"/>
      <c r="M240" s="220" t="s">
        <v>1</v>
      </c>
      <c r="N240" s="221" t="s">
        <v>38</v>
      </c>
      <c r="O240" s="88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24" t="s">
        <v>527</v>
      </c>
      <c r="AT240" s="224" t="s">
        <v>125</v>
      </c>
      <c r="AU240" s="224" t="s">
        <v>83</v>
      </c>
      <c r="AY240" s="14" t="s">
        <v>121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4" t="s">
        <v>81</v>
      </c>
      <c r="BK240" s="225">
        <f>ROUND(I240*H240,2)</f>
        <v>0</v>
      </c>
      <c r="BL240" s="14" t="s">
        <v>527</v>
      </c>
      <c r="BM240" s="224" t="s">
        <v>532</v>
      </c>
    </row>
    <row r="241" s="12" customFormat="1" ht="22.8" customHeight="1">
      <c r="A241" s="12"/>
      <c r="B241" s="196"/>
      <c r="C241" s="197"/>
      <c r="D241" s="198" t="s">
        <v>72</v>
      </c>
      <c r="E241" s="210" t="s">
        <v>533</v>
      </c>
      <c r="F241" s="210" t="s">
        <v>534</v>
      </c>
      <c r="G241" s="197"/>
      <c r="H241" s="197"/>
      <c r="I241" s="200"/>
      <c r="J241" s="211">
        <f>BK241</f>
        <v>0</v>
      </c>
      <c r="K241" s="197"/>
      <c r="L241" s="202"/>
      <c r="M241" s="203"/>
      <c r="N241" s="204"/>
      <c r="O241" s="204"/>
      <c r="P241" s="205">
        <f>SUM(P242:P248)</f>
        <v>0</v>
      </c>
      <c r="Q241" s="204"/>
      <c r="R241" s="205">
        <f>SUM(R242:R248)</f>
        <v>0</v>
      </c>
      <c r="S241" s="204"/>
      <c r="T241" s="206">
        <f>SUM(T242:T248)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7" t="s">
        <v>230</v>
      </c>
      <c r="AT241" s="208" t="s">
        <v>72</v>
      </c>
      <c r="AU241" s="208" t="s">
        <v>81</v>
      </c>
      <c r="AY241" s="207" t="s">
        <v>121</v>
      </c>
      <c r="BK241" s="209">
        <f>SUM(BK242:BK248)</f>
        <v>0</v>
      </c>
    </row>
    <row r="242" s="2" customFormat="1" ht="16.5" customHeight="1">
      <c r="A242" s="35"/>
      <c r="B242" s="36"/>
      <c r="C242" s="212" t="s">
        <v>535</v>
      </c>
      <c r="D242" s="212" t="s">
        <v>125</v>
      </c>
      <c r="E242" s="213" t="s">
        <v>536</v>
      </c>
      <c r="F242" s="214" t="s">
        <v>537</v>
      </c>
      <c r="G242" s="215" t="s">
        <v>526</v>
      </c>
      <c r="H242" s="216">
        <v>1</v>
      </c>
      <c r="I242" s="217"/>
      <c r="J242" s="218">
        <f>ROUND(I242*H242,2)</f>
        <v>0</v>
      </c>
      <c r="K242" s="219"/>
      <c r="L242" s="41"/>
      <c r="M242" s="220" t="s">
        <v>1</v>
      </c>
      <c r="N242" s="221" t="s">
        <v>38</v>
      </c>
      <c r="O242" s="88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24" t="s">
        <v>527</v>
      </c>
      <c r="AT242" s="224" t="s">
        <v>125</v>
      </c>
      <c r="AU242" s="224" t="s">
        <v>83</v>
      </c>
      <c r="AY242" s="14" t="s">
        <v>121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4" t="s">
        <v>81</v>
      </c>
      <c r="BK242" s="225">
        <f>ROUND(I242*H242,2)</f>
        <v>0</v>
      </c>
      <c r="BL242" s="14" t="s">
        <v>527</v>
      </c>
      <c r="BM242" s="224" t="s">
        <v>538</v>
      </c>
    </row>
    <row r="243" s="2" customFormat="1" ht="16.5" customHeight="1">
      <c r="A243" s="35"/>
      <c r="B243" s="36"/>
      <c r="C243" s="212" t="s">
        <v>539</v>
      </c>
      <c r="D243" s="212" t="s">
        <v>125</v>
      </c>
      <c r="E243" s="213" t="s">
        <v>540</v>
      </c>
      <c r="F243" s="214" t="s">
        <v>541</v>
      </c>
      <c r="G243" s="215" t="s">
        <v>526</v>
      </c>
      <c r="H243" s="216">
        <v>1</v>
      </c>
      <c r="I243" s="217"/>
      <c r="J243" s="218">
        <f>ROUND(I243*H243,2)</f>
        <v>0</v>
      </c>
      <c r="K243" s="219"/>
      <c r="L243" s="41"/>
      <c r="M243" s="220" t="s">
        <v>1</v>
      </c>
      <c r="N243" s="221" t="s">
        <v>38</v>
      </c>
      <c r="O243" s="88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24" t="s">
        <v>527</v>
      </c>
      <c r="AT243" s="224" t="s">
        <v>125</v>
      </c>
      <c r="AU243" s="224" t="s">
        <v>83</v>
      </c>
      <c r="AY243" s="14" t="s">
        <v>121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4" t="s">
        <v>81</v>
      </c>
      <c r="BK243" s="225">
        <f>ROUND(I243*H243,2)</f>
        <v>0</v>
      </c>
      <c r="BL243" s="14" t="s">
        <v>527</v>
      </c>
      <c r="BM243" s="224" t="s">
        <v>542</v>
      </c>
    </row>
    <row r="244" s="2" customFormat="1" ht="16.5" customHeight="1">
      <c r="A244" s="35"/>
      <c r="B244" s="36"/>
      <c r="C244" s="212" t="s">
        <v>543</v>
      </c>
      <c r="D244" s="212" t="s">
        <v>125</v>
      </c>
      <c r="E244" s="213" t="s">
        <v>544</v>
      </c>
      <c r="F244" s="214" t="s">
        <v>545</v>
      </c>
      <c r="G244" s="215" t="s">
        <v>526</v>
      </c>
      <c r="H244" s="216">
        <v>1</v>
      </c>
      <c r="I244" s="217"/>
      <c r="J244" s="218">
        <f>ROUND(I244*H244,2)</f>
        <v>0</v>
      </c>
      <c r="K244" s="219"/>
      <c r="L244" s="41"/>
      <c r="M244" s="220" t="s">
        <v>1</v>
      </c>
      <c r="N244" s="221" t="s">
        <v>38</v>
      </c>
      <c r="O244" s="88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24" t="s">
        <v>527</v>
      </c>
      <c r="AT244" s="224" t="s">
        <v>125</v>
      </c>
      <c r="AU244" s="224" t="s">
        <v>83</v>
      </c>
      <c r="AY244" s="14" t="s">
        <v>121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4" t="s">
        <v>81</v>
      </c>
      <c r="BK244" s="225">
        <f>ROUND(I244*H244,2)</f>
        <v>0</v>
      </c>
      <c r="BL244" s="14" t="s">
        <v>527</v>
      </c>
      <c r="BM244" s="224" t="s">
        <v>546</v>
      </c>
    </row>
    <row r="245" s="2" customFormat="1" ht="16.5" customHeight="1">
      <c r="A245" s="35"/>
      <c r="B245" s="36"/>
      <c r="C245" s="212" t="s">
        <v>547</v>
      </c>
      <c r="D245" s="212" t="s">
        <v>125</v>
      </c>
      <c r="E245" s="213" t="s">
        <v>548</v>
      </c>
      <c r="F245" s="214" t="s">
        <v>549</v>
      </c>
      <c r="G245" s="215" t="s">
        <v>526</v>
      </c>
      <c r="H245" s="216">
        <v>1</v>
      </c>
      <c r="I245" s="217"/>
      <c r="J245" s="218">
        <f>ROUND(I245*H245,2)</f>
        <v>0</v>
      </c>
      <c r="K245" s="219"/>
      <c r="L245" s="41"/>
      <c r="M245" s="220" t="s">
        <v>1</v>
      </c>
      <c r="N245" s="221" t="s">
        <v>38</v>
      </c>
      <c r="O245" s="88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24" t="s">
        <v>527</v>
      </c>
      <c r="AT245" s="224" t="s">
        <v>125</v>
      </c>
      <c r="AU245" s="224" t="s">
        <v>83</v>
      </c>
      <c r="AY245" s="14" t="s">
        <v>121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4" t="s">
        <v>81</v>
      </c>
      <c r="BK245" s="225">
        <f>ROUND(I245*H245,2)</f>
        <v>0</v>
      </c>
      <c r="BL245" s="14" t="s">
        <v>527</v>
      </c>
      <c r="BM245" s="224" t="s">
        <v>550</v>
      </c>
    </row>
    <row r="246" s="2" customFormat="1" ht="16.5" customHeight="1">
      <c r="A246" s="35"/>
      <c r="B246" s="36"/>
      <c r="C246" s="212" t="s">
        <v>551</v>
      </c>
      <c r="D246" s="212" t="s">
        <v>125</v>
      </c>
      <c r="E246" s="213" t="s">
        <v>552</v>
      </c>
      <c r="F246" s="214" t="s">
        <v>553</v>
      </c>
      <c r="G246" s="215" t="s">
        <v>526</v>
      </c>
      <c r="H246" s="216">
        <v>1</v>
      </c>
      <c r="I246" s="217"/>
      <c r="J246" s="218">
        <f>ROUND(I246*H246,2)</f>
        <v>0</v>
      </c>
      <c r="K246" s="219"/>
      <c r="L246" s="41"/>
      <c r="M246" s="220" t="s">
        <v>1</v>
      </c>
      <c r="N246" s="221" t="s">
        <v>38</v>
      </c>
      <c r="O246" s="88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24" t="s">
        <v>527</v>
      </c>
      <c r="AT246" s="224" t="s">
        <v>125</v>
      </c>
      <c r="AU246" s="224" t="s">
        <v>83</v>
      </c>
      <c r="AY246" s="14" t="s">
        <v>121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4" t="s">
        <v>81</v>
      </c>
      <c r="BK246" s="225">
        <f>ROUND(I246*H246,2)</f>
        <v>0</v>
      </c>
      <c r="BL246" s="14" t="s">
        <v>527</v>
      </c>
      <c r="BM246" s="224" t="s">
        <v>554</v>
      </c>
    </row>
    <row r="247" s="2" customFormat="1" ht="16.5" customHeight="1">
      <c r="A247" s="35"/>
      <c r="B247" s="36"/>
      <c r="C247" s="212" t="s">
        <v>555</v>
      </c>
      <c r="D247" s="212" t="s">
        <v>125</v>
      </c>
      <c r="E247" s="213" t="s">
        <v>556</v>
      </c>
      <c r="F247" s="214" t="s">
        <v>557</v>
      </c>
      <c r="G247" s="215" t="s">
        <v>526</v>
      </c>
      <c r="H247" s="216">
        <v>1</v>
      </c>
      <c r="I247" s="217"/>
      <c r="J247" s="218">
        <f>ROUND(I247*H247,2)</f>
        <v>0</v>
      </c>
      <c r="K247" s="219"/>
      <c r="L247" s="41"/>
      <c r="M247" s="220" t="s">
        <v>1</v>
      </c>
      <c r="N247" s="221" t="s">
        <v>38</v>
      </c>
      <c r="O247" s="88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24" t="s">
        <v>527</v>
      </c>
      <c r="AT247" s="224" t="s">
        <v>125</v>
      </c>
      <c r="AU247" s="224" t="s">
        <v>83</v>
      </c>
      <c r="AY247" s="14" t="s">
        <v>121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4" t="s">
        <v>81</v>
      </c>
      <c r="BK247" s="225">
        <f>ROUND(I247*H247,2)</f>
        <v>0</v>
      </c>
      <c r="BL247" s="14" t="s">
        <v>527</v>
      </c>
      <c r="BM247" s="224" t="s">
        <v>558</v>
      </c>
    </row>
    <row r="248" s="2" customFormat="1" ht="16.5" customHeight="1">
      <c r="A248" s="35"/>
      <c r="B248" s="36"/>
      <c r="C248" s="212" t="s">
        <v>559</v>
      </c>
      <c r="D248" s="212" t="s">
        <v>125</v>
      </c>
      <c r="E248" s="213" t="s">
        <v>560</v>
      </c>
      <c r="F248" s="214" t="s">
        <v>561</v>
      </c>
      <c r="G248" s="215" t="s">
        <v>526</v>
      </c>
      <c r="H248" s="216">
        <v>1</v>
      </c>
      <c r="I248" s="217"/>
      <c r="J248" s="218">
        <f>ROUND(I248*H248,2)</f>
        <v>0</v>
      </c>
      <c r="K248" s="219"/>
      <c r="L248" s="41"/>
      <c r="M248" s="243" t="s">
        <v>1</v>
      </c>
      <c r="N248" s="244" t="s">
        <v>38</v>
      </c>
      <c r="O248" s="245"/>
      <c r="P248" s="246">
        <f>O248*H248</f>
        <v>0</v>
      </c>
      <c r="Q248" s="246">
        <v>0</v>
      </c>
      <c r="R248" s="246">
        <f>Q248*H248</f>
        <v>0</v>
      </c>
      <c r="S248" s="246">
        <v>0</v>
      </c>
      <c r="T248" s="24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24" t="s">
        <v>527</v>
      </c>
      <c r="AT248" s="224" t="s">
        <v>125</v>
      </c>
      <c r="AU248" s="224" t="s">
        <v>83</v>
      </c>
      <c r="AY248" s="14" t="s">
        <v>121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4" t="s">
        <v>81</v>
      </c>
      <c r="BK248" s="225">
        <f>ROUND(I248*H248,2)</f>
        <v>0</v>
      </c>
      <c r="BL248" s="14" t="s">
        <v>527</v>
      </c>
      <c r="BM248" s="224" t="s">
        <v>562</v>
      </c>
    </row>
    <row r="249" s="2" customFormat="1" ht="6.96" customHeight="1">
      <c r="A249" s="35"/>
      <c r="B249" s="63"/>
      <c r="C249" s="64"/>
      <c r="D249" s="64"/>
      <c r="E249" s="64"/>
      <c r="F249" s="64"/>
      <c r="G249" s="64"/>
      <c r="H249" s="64"/>
      <c r="I249" s="64"/>
      <c r="J249" s="64"/>
      <c r="K249" s="64"/>
      <c r="L249" s="41"/>
      <c r="M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</row>
  </sheetData>
  <sheetProtection sheet="1" autoFilter="0" formatColumns="0" formatRows="0" objects="1" scenarios="1" spinCount="100000" saltValue="RYY7PmNrWZQvbmWEnhX5YUCC6VdaOCccRdaAe9DXg3dMEDX+GjbTmWMYo0yvzpmI9PCZHYBViTIlx7NORzEr+g==" hashValue="z7Ch7ByZqONlDkD5w39376f7EbG2guF7nqhHMHOKt1P0kfQ42LAIHmIwlm76BLpqNafruLVXgwAne7u3dANwjw==" algorithmName="SHA-512" password="CC35"/>
  <autoFilter ref="C129:K248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LUBOS\Luboš</dc:creator>
  <cp:lastModifiedBy>LUBOS\Luboš</cp:lastModifiedBy>
  <dcterms:created xsi:type="dcterms:W3CDTF">2024-02-15T08:49:14Z</dcterms:created>
  <dcterms:modified xsi:type="dcterms:W3CDTF">2024-02-15T08:49:17Z</dcterms:modified>
</cp:coreProperties>
</file>